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20" tabRatio="601" activeTab="0"/>
  </bookViews>
  <sheets>
    <sheet name="Planilha de irrigação" sheetId="1" r:id="rId1"/>
  </sheets>
  <definedNames>
    <definedName name="_xlnm.Print_Area" localSheetId="0">'Planilha de irrigação'!$C$5:$AV$45</definedName>
  </definedNames>
  <calcPr fullCalcOnLoad="1"/>
</workbook>
</file>

<file path=xl/comments1.xml><?xml version="1.0" encoding="utf-8"?>
<comments xmlns="http://schemas.openxmlformats.org/spreadsheetml/2006/main">
  <authors>
    <author>Eder</author>
    <author>Eder Pozzebon</author>
  </authors>
  <commentList>
    <comment ref="AL29" authorId="0">
      <text>
        <r>
          <rPr>
            <b/>
            <sz val="12"/>
            <color indexed="10"/>
            <rFont val="Times New Roman"/>
            <family val="1"/>
          </rPr>
          <t xml:space="preserve">Consumo médio mensal (L/s/ha). </t>
        </r>
        <r>
          <rPr>
            <sz val="12"/>
            <color indexed="10"/>
            <rFont val="Times New Roman"/>
            <family val="1"/>
          </rPr>
          <t xml:space="preserve"> Também é chamado de vazão contínua ou vazão específica. 
Este consumo pressupõe uma captação contínua no tempo (24 h/dia, todos os dias do mês).</t>
        </r>
      </text>
    </comment>
    <comment ref="H29" authorId="0">
      <text>
        <r>
          <rPr>
            <b/>
            <u val="single"/>
            <sz val="12"/>
            <color indexed="10"/>
            <rFont val="Times New Roman"/>
            <family val="1"/>
          </rPr>
          <t>Soma das vazões das bombas com previsão de operação no mês</t>
        </r>
        <r>
          <rPr>
            <b/>
            <sz val="12"/>
            <color indexed="10"/>
            <rFont val="Times New Roman"/>
            <family val="1"/>
          </rPr>
          <t xml:space="preserve">
</t>
        </r>
        <r>
          <rPr>
            <sz val="12"/>
            <color indexed="10"/>
            <rFont val="Times New Roman"/>
            <family val="1"/>
          </rPr>
          <t xml:space="preserve">Os valores desse campo deverão ser preenchidos com no máximo 1 casa decimal.
</t>
        </r>
        <r>
          <rPr>
            <b/>
            <sz val="12"/>
            <color indexed="10"/>
            <rFont val="Times New Roman"/>
            <family val="1"/>
          </rPr>
          <t>Exemplos</t>
        </r>
        <r>
          <rPr>
            <sz val="12"/>
            <color indexed="10"/>
            <rFont val="Times New Roman"/>
            <family val="1"/>
          </rPr>
          <t xml:space="preserve"> : 345 m</t>
        </r>
        <r>
          <rPr>
            <vertAlign val="superscript"/>
            <sz val="12"/>
            <color indexed="10"/>
            <rFont val="Times New Roman"/>
            <family val="1"/>
          </rPr>
          <t>3</t>
        </r>
        <r>
          <rPr>
            <sz val="12"/>
            <color indexed="10"/>
            <rFont val="Times New Roman"/>
            <family val="1"/>
          </rPr>
          <t>/h ou 345,3 m</t>
        </r>
        <r>
          <rPr>
            <vertAlign val="superscript"/>
            <sz val="12"/>
            <color indexed="10"/>
            <rFont val="Times New Roman"/>
            <family val="1"/>
          </rPr>
          <t>3</t>
        </r>
        <r>
          <rPr>
            <sz val="12"/>
            <color indexed="10"/>
            <rFont val="Times New Roman"/>
            <family val="1"/>
          </rPr>
          <t>/h
Quando for utilizada apenas uma bomba, o valor da vazão de captação, deverá ser constante ao longo dos meses (a não ser que a bomba permita a variação de vazão especificada).
Quando for utilizada mais de uma bomba, a vazão, em cada mês, deverá ser a soma das vazões das bombas com previsão de operação no mês.
No caso de derivação sem bombeamento, a vazão poderá variar ao longo dos meses de acordo com a previsão de operação estabelecida pelo requerente.</t>
        </r>
      </text>
    </comment>
    <comment ref="I14" authorId="1">
      <text>
        <r>
          <rPr>
            <b/>
            <sz val="12"/>
            <color indexed="10"/>
            <rFont val="Times New Roman"/>
            <family val="1"/>
          </rPr>
          <t xml:space="preserve">                                         </t>
        </r>
        <r>
          <rPr>
            <b/>
            <u val="single"/>
            <sz val="12"/>
            <color indexed="10"/>
            <rFont val="Times New Roman"/>
            <family val="1"/>
          </rPr>
          <t xml:space="preserve">Kaj-Coeficiente de ajuste do Kc
 </t>
        </r>
        <r>
          <rPr>
            <b/>
            <sz val="12"/>
            <color indexed="10"/>
            <rFont val="Times New Roman"/>
            <family val="1"/>
          </rPr>
          <t xml:space="preserve">
                Este ajuste poderá ser usado em situações especiais, por exemplo:
1) </t>
        </r>
        <r>
          <rPr>
            <sz val="12"/>
            <color indexed="10"/>
            <rFont val="Times New Roman"/>
            <family val="1"/>
          </rPr>
          <t xml:space="preserve">Quando a irrigação não for feita para suprimento hídrico ideal (irrigação com déficit hídrico).
        </t>
        </r>
        <r>
          <rPr>
            <b/>
            <sz val="12"/>
            <color indexed="10"/>
            <rFont val="Times New Roman"/>
            <family val="1"/>
          </rPr>
          <t xml:space="preserve">   Exemplo </t>
        </r>
        <r>
          <rPr>
            <sz val="12"/>
            <color indexed="10"/>
            <rFont val="Times New Roman"/>
            <family val="1"/>
          </rPr>
          <t xml:space="preserve">   Kaj = 0,7 
        Obs: Para suprimeto hídrico ideal, o valor de Kaj deverá ser 1.
</t>
        </r>
        <r>
          <rPr>
            <b/>
            <sz val="12"/>
            <color indexed="10"/>
            <rFont val="Times New Roman"/>
            <family val="1"/>
          </rPr>
          <t xml:space="preserve">2) </t>
        </r>
        <r>
          <rPr>
            <sz val="12"/>
            <color indexed="10"/>
            <rFont val="Times New Roman"/>
            <family val="1"/>
          </rPr>
          <t xml:space="preserve">Quando forem necessários ajustes em função do espaçamento das culturas, com redução da percentagem de umedecimento do terreno (em irrigação localizada).
           Exemplo    Kaj=0,8
</t>
        </r>
        <r>
          <rPr>
            <b/>
            <sz val="12"/>
            <color indexed="10"/>
            <rFont val="Times New Roman"/>
            <family val="1"/>
          </rPr>
          <t>3)</t>
        </r>
        <r>
          <rPr>
            <sz val="12"/>
            <color indexed="10"/>
            <rFont val="Times New Roman"/>
            <family val="1"/>
          </rPr>
          <t xml:space="preserve"> No caso de irrigação por inundação esse valor pode ser usado para corrigir as necessidades hídricas no primeiro mês da irrigação, em decorrência de necessidades hídricas adicionais para saturação do perfil do solo e formação da lâmina inicial de inundação.    
           Exemplo    Kaj = 1,4 (apenas para o primeiro mês da irrigação por inundação)
</t>
        </r>
        <r>
          <rPr>
            <b/>
            <sz val="12"/>
            <color indexed="10"/>
            <rFont val="Times New Roman"/>
            <family val="1"/>
          </rPr>
          <t>No maior parte dos casos não será necessário nenhum ajuste, nesse caso deixar o valor de Kaj =1.</t>
        </r>
        <r>
          <rPr>
            <b/>
            <sz val="12"/>
            <color indexed="10"/>
            <rFont val="Tahoma"/>
            <family val="2"/>
          </rPr>
          <t xml:space="preserve">
</t>
        </r>
        <r>
          <rPr>
            <b/>
            <sz val="12"/>
            <color indexed="10"/>
            <rFont val="Times New Roman"/>
            <family val="1"/>
          </rPr>
          <t xml:space="preserve">Atenção!: </t>
        </r>
        <r>
          <rPr>
            <sz val="12"/>
            <color indexed="10"/>
            <rFont val="Times New Roman"/>
            <family val="1"/>
          </rPr>
          <t>O valor de Kaj deverá ser preenchido somente nos meses em que a cultura estiver implantada.  Nos outros meses, deixar os campos vazios.</t>
        </r>
      </text>
    </comment>
    <comment ref="F14" authorId="1">
      <text>
        <r>
          <rPr>
            <b/>
            <u val="single"/>
            <sz val="12"/>
            <color indexed="10"/>
            <rFont val="Tahoma"/>
            <family val="2"/>
          </rPr>
          <t xml:space="preserve">P(p%) - Precipitação provável e efetiva
</t>
        </r>
        <r>
          <rPr>
            <b/>
            <sz val="12"/>
            <color indexed="10"/>
            <rFont val="Tahoma"/>
            <family val="2"/>
          </rPr>
          <t xml:space="preserve"> (em mm/mês)
</t>
        </r>
        <r>
          <rPr>
            <b/>
            <sz val="12"/>
            <color indexed="10"/>
            <rFont val="Times New Roman"/>
            <family val="1"/>
          </rPr>
          <t xml:space="preserve">Atenção! 
</t>
        </r>
        <r>
          <rPr>
            <sz val="12"/>
            <color indexed="10"/>
            <rFont val="Times New Roman"/>
            <family val="1"/>
          </rPr>
          <t xml:space="preserve">Caso forem usados dados de precipitação mensal média, as estimativas de demandas serão subestimadas.
</t>
        </r>
        <r>
          <rPr>
            <b/>
            <sz val="12"/>
            <color indexed="10"/>
            <rFont val="Times New Roman"/>
            <family val="1"/>
          </rPr>
          <t>Sendo assim,</t>
        </r>
        <r>
          <rPr>
            <sz val="12"/>
            <color indexed="10"/>
            <rFont val="Times New Roman"/>
            <family val="1"/>
          </rPr>
          <t xml:space="preserve"> de preferência, sugerimos que o usuário solicite aos técnicos da ANA esses valores, indicando o </t>
        </r>
        <r>
          <rPr>
            <b/>
            <sz val="12"/>
            <color indexed="10"/>
            <rFont val="Times New Roman"/>
            <family val="1"/>
          </rPr>
          <t>Município</t>
        </r>
        <r>
          <rPr>
            <sz val="12"/>
            <color indexed="10"/>
            <rFont val="Times New Roman"/>
            <family val="1"/>
          </rPr>
          <t xml:space="preserve"> onde será feita a captação.
A solicitação poderá ser feita em um dos e-mails abaixo:</t>
        </r>
        <r>
          <rPr>
            <b/>
            <sz val="12"/>
            <color indexed="10"/>
            <rFont val="Times New Roman"/>
            <family val="1"/>
          </rPr>
          <t xml:space="preserve">
</t>
        </r>
        <r>
          <rPr>
            <b/>
            <sz val="12"/>
            <color indexed="12"/>
            <rFont val="Times New Roman"/>
            <family val="1"/>
          </rPr>
          <t>eder@ana.gov.br</t>
        </r>
        <r>
          <rPr>
            <b/>
            <sz val="12"/>
            <color indexed="10"/>
            <rFont val="Times New Roman"/>
            <family val="1"/>
          </rPr>
          <t xml:space="preserve"> ( tel 61 2109 5272)
</t>
        </r>
        <r>
          <rPr>
            <b/>
            <sz val="12"/>
            <color indexed="12"/>
            <rFont val="Times New Roman"/>
            <family val="1"/>
          </rPr>
          <t>mario.canevello@ana.gov.br</t>
        </r>
        <r>
          <rPr>
            <b/>
            <sz val="12"/>
            <color indexed="10"/>
            <rFont val="Times New Roman"/>
            <family val="1"/>
          </rPr>
          <t xml:space="preserve"> ( tel 61 2109 5217)
</t>
        </r>
        <r>
          <rPr>
            <b/>
            <sz val="12"/>
            <color indexed="12"/>
            <rFont val="Times New Roman"/>
            <family val="1"/>
          </rPr>
          <t xml:space="preserve">noleto@ana.gov.br </t>
        </r>
        <r>
          <rPr>
            <b/>
            <sz val="12"/>
            <color indexed="10"/>
            <rFont val="Times New Roman"/>
            <family val="1"/>
          </rPr>
          <t xml:space="preserve">( tel 61 2109 5349)
</t>
        </r>
        <r>
          <rPr>
            <b/>
            <sz val="12"/>
            <color indexed="12"/>
            <rFont val="Times New Roman"/>
            <family val="1"/>
          </rPr>
          <t>soutorga@ana.gov.br</t>
        </r>
        <r>
          <rPr>
            <b/>
            <sz val="12"/>
            <color indexed="10"/>
            <rFont val="Times New Roman"/>
            <family val="1"/>
          </rPr>
          <t xml:space="preserve"> ( tel 61 2109 5276)</t>
        </r>
      </text>
    </comment>
    <comment ref="G14" authorId="1">
      <text>
        <r>
          <rPr>
            <b/>
            <u val="single"/>
            <sz val="12"/>
            <color indexed="10"/>
            <rFont val="Times New Roman"/>
            <family val="1"/>
          </rPr>
          <t xml:space="preserve">
Evapotranspiração de referência (Eto)
</t>
        </r>
        <r>
          <rPr>
            <b/>
            <sz val="12"/>
            <color indexed="10"/>
            <rFont val="Times New Roman"/>
            <family val="1"/>
          </rPr>
          <t xml:space="preserve"> (em mm/mês)</t>
        </r>
        <r>
          <rPr>
            <b/>
            <u val="single"/>
            <sz val="12"/>
            <color indexed="10"/>
            <rFont val="Times New Roman"/>
            <family val="1"/>
          </rPr>
          <t xml:space="preserve">
</t>
        </r>
        <r>
          <rPr>
            <sz val="12"/>
            <color indexed="10"/>
            <rFont val="Times New Roman"/>
            <family val="1"/>
          </rPr>
          <t xml:space="preserve">De preferência, solicitar aos técnicos da ANA esses valores, indicando o </t>
        </r>
        <r>
          <rPr>
            <b/>
            <sz val="12"/>
            <color indexed="10"/>
            <rFont val="Times New Roman"/>
            <family val="1"/>
          </rPr>
          <t>Município</t>
        </r>
        <r>
          <rPr>
            <sz val="12"/>
            <color indexed="10"/>
            <rFont val="Times New Roman"/>
            <family val="1"/>
          </rPr>
          <t xml:space="preserve"> onde será feita a captação.
A solicitação poderá ser feita em um dos e-mails abaixo:</t>
        </r>
        <r>
          <rPr>
            <b/>
            <u val="single"/>
            <sz val="12"/>
            <color indexed="10"/>
            <rFont val="Times New Roman"/>
            <family val="1"/>
          </rPr>
          <t xml:space="preserve">
</t>
        </r>
        <r>
          <rPr>
            <b/>
            <sz val="12"/>
            <color indexed="12"/>
            <rFont val="Times New Roman"/>
            <family val="1"/>
          </rPr>
          <t xml:space="preserve">eder@ana.gov.br </t>
        </r>
        <r>
          <rPr>
            <b/>
            <sz val="12"/>
            <color indexed="10"/>
            <rFont val="Times New Roman"/>
            <family val="1"/>
          </rPr>
          <t>( tel 61 2109 5272)</t>
        </r>
        <r>
          <rPr>
            <b/>
            <sz val="12"/>
            <color indexed="12"/>
            <rFont val="Times New Roman"/>
            <family val="1"/>
          </rPr>
          <t xml:space="preserve">
mario.canevello@ana.gov.br </t>
        </r>
        <r>
          <rPr>
            <b/>
            <sz val="12"/>
            <color indexed="10"/>
            <rFont val="Times New Roman"/>
            <family val="1"/>
          </rPr>
          <t>( tel 61 2109 5217)</t>
        </r>
        <r>
          <rPr>
            <b/>
            <sz val="12"/>
            <color indexed="12"/>
            <rFont val="Times New Roman"/>
            <family val="1"/>
          </rPr>
          <t xml:space="preserve">
noleto@ana.gov.br </t>
        </r>
        <r>
          <rPr>
            <b/>
            <sz val="12"/>
            <color indexed="10"/>
            <rFont val="Times New Roman"/>
            <family val="1"/>
          </rPr>
          <t>( tel 61 2109 5349)</t>
        </r>
        <r>
          <rPr>
            <b/>
            <sz val="12"/>
            <color indexed="12"/>
            <rFont val="Times New Roman"/>
            <family val="1"/>
          </rPr>
          <t xml:space="preserve">
soutorga@ana.gov.br </t>
        </r>
        <r>
          <rPr>
            <b/>
            <sz val="12"/>
            <color indexed="10"/>
            <rFont val="Times New Roman"/>
            <family val="1"/>
          </rPr>
          <t>( tel 61 2109 5276)</t>
        </r>
      </text>
    </comment>
    <comment ref="H14" authorId="1">
      <text>
        <r>
          <rPr>
            <b/>
            <sz val="12"/>
            <color indexed="10"/>
            <rFont val="Times New Roman"/>
            <family val="1"/>
          </rPr>
          <t xml:space="preserve">Coeficiente de cultura (Kc),
</t>
        </r>
        <r>
          <rPr>
            <sz val="12"/>
            <color indexed="10"/>
            <rFont val="Times New Roman"/>
            <family val="1"/>
          </rPr>
          <t xml:space="preserve"> considerando a cultura ou uma sequência de culturas e respectivas etapas de desenvolvimento.
 Normalmente apresentado tabelado em função da cultura e etapa de desenvolvimento.
Esses dados também podem ser solicitados aos técnicos da ANA. Para isso deverá ser informado a </t>
        </r>
        <r>
          <rPr>
            <b/>
            <sz val="12"/>
            <color indexed="10"/>
            <rFont val="Times New Roman"/>
            <family val="1"/>
          </rPr>
          <t>cultura</t>
        </r>
        <r>
          <rPr>
            <sz val="12"/>
            <color indexed="10"/>
            <rFont val="Times New Roman"/>
            <family val="1"/>
          </rPr>
          <t xml:space="preserve">, </t>
        </r>
        <r>
          <rPr>
            <b/>
            <sz val="12"/>
            <color indexed="10"/>
            <rFont val="Times New Roman"/>
            <family val="1"/>
          </rPr>
          <t>época de implantação</t>
        </r>
        <r>
          <rPr>
            <sz val="12"/>
            <color indexed="10"/>
            <rFont val="Times New Roman"/>
            <family val="1"/>
          </rPr>
          <t xml:space="preserve"> e </t>
        </r>
        <r>
          <rPr>
            <b/>
            <sz val="12"/>
            <color indexed="10"/>
            <rFont val="Times New Roman"/>
            <family val="1"/>
          </rPr>
          <t>duração do ciclo.</t>
        </r>
        <r>
          <rPr>
            <sz val="12"/>
            <color indexed="10"/>
            <rFont val="Times New Roman"/>
            <family val="1"/>
          </rPr>
          <t xml:space="preserve">
</t>
        </r>
        <r>
          <rPr>
            <b/>
            <sz val="12"/>
            <color indexed="10"/>
            <rFont val="Times New Roman"/>
            <family val="1"/>
          </rPr>
          <t>Atenção!:</t>
        </r>
        <r>
          <rPr>
            <sz val="12"/>
            <color indexed="10"/>
            <rFont val="Times New Roman"/>
            <family val="1"/>
          </rPr>
          <t xml:space="preserve"> O valor de Kc deverá ser preenchido somente nos meses em que a cultura estiver implantada. Nos outros meses, deixar os campos vazios.</t>
        </r>
      </text>
    </comment>
    <comment ref="E10" authorId="1">
      <text>
        <r>
          <rPr>
            <sz val="12"/>
            <color indexed="10"/>
            <rFont val="Times New Roman"/>
            <family val="1"/>
          </rPr>
          <t xml:space="preserve">Caso esta captação destinar-se a apenas um </t>
        </r>
        <r>
          <rPr>
            <b/>
            <sz val="12"/>
            <color indexed="10"/>
            <rFont val="Times New Roman"/>
            <family val="1"/>
          </rPr>
          <t>sistema/método</t>
        </r>
        <r>
          <rPr>
            <sz val="12"/>
            <color indexed="10"/>
            <rFont val="Times New Roman"/>
            <family val="1"/>
          </rPr>
          <t xml:space="preserve"> de irrigação, preecher apenas os campos correspondentes a Coluna 1 (culturas, eficiência de irrigação, área irrigada,  Kc  e Kaj). </t>
        </r>
        <r>
          <rPr>
            <b/>
            <sz val="12"/>
            <color indexed="12"/>
            <rFont val="Times New Roman"/>
            <family val="1"/>
          </rPr>
          <t xml:space="preserve">
</t>
        </r>
        <r>
          <rPr>
            <b/>
            <sz val="12"/>
            <color indexed="10"/>
            <rFont val="Times New Roman"/>
            <family val="1"/>
          </rPr>
          <t xml:space="preserve">
</t>
        </r>
        <r>
          <rPr>
            <sz val="12"/>
            <color indexed="10"/>
            <rFont val="Times New Roman"/>
            <family val="1"/>
          </rPr>
          <t xml:space="preserve">No caso desta captação atender a mais de um sistema de irrigação, preencher  os campos correspondentes a cada um deles  ( </t>
        </r>
        <r>
          <rPr>
            <b/>
            <sz val="12"/>
            <color indexed="10"/>
            <rFont val="Times New Roman"/>
            <family val="1"/>
          </rPr>
          <t xml:space="preserve">Coluna </t>
        </r>
        <r>
          <rPr>
            <b/>
            <sz val="12"/>
            <color indexed="12"/>
            <rFont val="Times New Roman"/>
            <family val="1"/>
          </rPr>
          <t>1</t>
        </r>
        <r>
          <rPr>
            <b/>
            <sz val="12"/>
            <color indexed="10"/>
            <rFont val="Times New Roman"/>
            <family val="1"/>
          </rPr>
          <t xml:space="preserve">,  Coluna </t>
        </r>
        <r>
          <rPr>
            <b/>
            <sz val="12"/>
            <color indexed="12"/>
            <rFont val="Times New Roman"/>
            <family val="1"/>
          </rPr>
          <t xml:space="preserve">2 </t>
        </r>
        <r>
          <rPr>
            <sz val="12"/>
            <color indexed="12"/>
            <rFont val="Times New Roman"/>
            <family val="1"/>
          </rPr>
          <t xml:space="preserve">,  </t>
        </r>
        <r>
          <rPr>
            <b/>
            <sz val="12"/>
            <color indexed="10"/>
            <rFont val="Times New Roman"/>
            <family val="1"/>
          </rPr>
          <t>ou mais)</t>
        </r>
        <r>
          <rPr>
            <sz val="12"/>
            <color indexed="10"/>
            <rFont val="Times New Roman"/>
            <family val="1"/>
          </rPr>
          <t>,  conforme for o número de sistemas atendidos por este ponto).</t>
        </r>
      </text>
    </comment>
    <comment ref="E11" authorId="1">
      <text>
        <r>
          <rPr>
            <sz val="12"/>
            <color indexed="10"/>
            <rFont val="Times New Roman"/>
            <family val="1"/>
          </rPr>
          <t xml:space="preserve">
Para cada </t>
        </r>
        <r>
          <rPr>
            <b/>
            <sz val="12"/>
            <color indexed="10"/>
            <rFont val="Times New Roman"/>
            <family val="1"/>
          </rPr>
          <t>Sistema/Método de irrigação</t>
        </r>
        <r>
          <rPr>
            <sz val="12"/>
            <color indexed="10"/>
            <rFont val="Times New Roman"/>
            <family val="1"/>
          </rPr>
          <t xml:space="preserve">, prever a sequência de culturas a serem irrigadas durante o ano (calendário de irrigação). 
Caso forem irrigadas mais de uma cultura ao longo do ano, informar a sequência, por exemplo milho/feijão. 
Na coluna </t>
        </r>
        <r>
          <rPr>
            <b/>
            <sz val="12"/>
            <color indexed="10"/>
            <rFont val="Times New Roman"/>
            <family val="1"/>
          </rPr>
          <t>Kc</t>
        </r>
        <r>
          <rPr>
            <sz val="12"/>
            <color indexed="10"/>
            <rFont val="Times New Roman"/>
            <family val="1"/>
          </rPr>
          <t xml:space="preserve"> deverão ser especificados os coeficientes de cultivos-Kc correspondentes a essa sequência ao longo do ano.</t>
        </r>
      </text>
    </comment>
    <comment ref="E12" authorId="1">
      <text>
        <r>
          <rPr>
            <b/>
            <sz val="12"/>
            <color indexed="10"/>
            <rFont val="Times New Roman"/>
            <family val="1"/>
          </rPr>
          <t xml:space="preserve">Preencher com o valor da eficiência da irrigação em percentagem. 
</t>
        </r>
        <r>
          <rPr>
            <sz val="12"/>
            <color indexed="10"/>
            <rFont val="Times New Roman"/>
            <family val="1"/>
          </rPr>
          <t>Esta eficiência deverá englobar todas as perdas (perdas na captação, condução e aplicação).</t>
        </r>
        <r>
          <rPr>
            <b/>
            <sz val="12"/>
            <color indexed="10"/>
            <rFont val="Times New Roman"/>
            <family val="1"/>
          </rPr>
          <t xml:space="preserve">
</t>
        </r>
        <r>
          <rPr>
            <sz val="12"/>
            <color indexed="10"/>
            <rFont val="Times New Roman"/>
            <family val="1"/>
          </rPr>
          <t xml:space="preserve">A </t>
        </r>
        <r>
          <rPr>
            <b/>
            <sz val="12"/>
            <color indexed="10"/>
            <rFont val="Times New Roman"/>
            <family val="1"/>
          </rPr>
          <t>RESOLUÇÃO Nº 707,</t>
        </r>
        <r>
          <rPr>
            <sz val="12"/>
            <color indexed="10"/>
            <rFont val="Times New Roman"/>
            <family val="1"/>
          </rPr>
          <t xml:space="preserve"> DE 21 DE DEZEMBRO DE 2004, considera como racional os usos para irrigação associados às eficiências mínimas relacionadas abaixo:</t>
        </r>
        <r>
          <rPr>
            <b/>
            <sz val="12"/>
            <color indexed="10"/>
            <rFont val="Times New Roman"/>
            <family val="1"/>
          </rPr>
          <t xml:space="preserve">
</t>
        </r>
        <r>
          <rPr>
            <b/>
            <u val="single"/>
            <sz val="12"/>
            <color indexed="10"/>
            <rFont val="Times New Roman"/>
            <family val="1"/>
          </rPr>
          <t>Métodos e  Eficiências mínimas aceitáveis (%)</t>
        </r>
        <r>
          <rPr>
            <b/>
            <sz val="12"/>
            <color indexed="10"/>
            <rFont val="Times New Roman"/>
            <family val="1"/>
          </rPr>
          <t xml:space="preserve">
</t>
        </r>
        <r>
          <rPr>
            <sz val="12"/>
            <color indexed="10"/>
            <rFont val="Times New Roman"/>
            <family val="1"/>
          </rPr>
          <t>Sulcos:  60%
Inundação: 50%
Aspersão:  75%
Aspersão por pivô central: 85%
Microaspersão: 90%
Gotejamento:  95%
Tubos perfurados: 85%</t>
        </r>
        <r>
          <rPr>
            <b/>
            <sz val="12"/>
            <color indexed="10"/>
            <rFont val="Times New Roman"/>
            <family val="1"/>
          </rPr>
          <t xml:space="preserve">
Obs:</t>
        </r>
        <r>
          <rPr>
            <sz val="12"/>
            <color indexed="10"/>
            <rFont val="Times New Roman"/>
            <family val="1"/>
          </rPr>
          <t xml:space="preserve"> O preenchimento deverá considerar no mínimo as eficiências relacionadas acima. No caso do uso de eficiências mais baixas, justificar.</t>
        </r>
      </text>
    </comment>
    <comment ref="E13" authorId="1">
      <text>
        <r>
          <rPr>
            <b/>
            <sz val="12"/>
            <color indexed="10"/>
            <rFont val="Times New Roman"/>
            <family val="1"/>
          </rPr>
          <t xml:space="preserve">Área irrigada pelo sistema de irrigação 
</t>
        </r>
        <r>
          <rPr>
            <sz val="12"/>
            <color indexed="10"/>
            <rFont val="Times New Roman"/>
            <family val="1"/>
          </rPr>
          <t>(área possível de ser irrigada pelo sistema num mesmo ciclo de cultivo)</t>
        </r>
        <r>
          <rPr>
            <sz val="8"/>
            <rFont val="Tahoma"/>
            <family val="2"/>
          </rPr>
          <t xml:space="preserve">
</t>
        </r>
      </text>
    </comment>
    <comment ref="F29" authorId="1">
      <text>
        <r>
          <rPr>
            <sz val="12"/>
            <color indexed="10"/>
            <rFont val="Times New Roman"/>
            <family val="1"/>
          </rPr>
          <t xml:space="preserve">
Estimativa do </t>
        </r>
        <r>
          <rPr>
            <b/>
            <sz val="12"/>
            <color indexed="10"/>
            <rFont val="Times New Roman"/>
            <family val="1"/>
          </rPr>
          <t>Volume mensal necessário</t>
        </r>
        <r>
          <rPr>
            <sz val="12"/>
            <color indexed="10"/>
            <rFont val="Times New Roman"/>
            <family val="1"/>
          </rPr>
          <t xml:space="preserve"> para atender a área irrigada a partir desse ponto.</t>
        </r>
        <r>
          <rPr>
            <sz val="12"/>
            <color indexed="10"/>
            <rFont val="Tahoma"/>
            <family val="2"/>
          </rPr>
          <t xml:space="preserve">
</t>
        </r>
      </text>
    </comment>
    <comment ref="AB29" authorId="1">
      <text>
        <r>
          <rPr>
            <sz val="12"/>
            <color indexed="10"/>
            <rFont val="Times New Roman"/>
            <family val="1"/>
          </rPr>
          <t xml:space="preserve">Estimativa do </t>
        </r>
        <r>
          <rPr>
            <b/>
            <sz val="12"/>
            <color indexed="10"/>
            <rFont val="Times New Roman"/>
            <family val="1"/>
          </rPr>
          <t>Volume mensal necessário</t>
        </r>
        <r>
          <rPr>
            <sz val="12"/>
            <color indexed="10"/>
            <rFont val="Times New Roman"/>
            <family val="1"/>
          </rPr>
          <t xml:space="preserve"> (m</t>
        </r>
        <r>
          <rPr>
            <vertAlign val="superscript"/>
            <sz val="12"/>
            <color indexed="10"/>
            <rFont val="Times New Roman"/>
            <family val="1"/>
          </rPr>
          <t>3</t>
        </r>
        <r>
          <rPr>
            <sz val="12"/>
            <color indexed="10"/>
            <rFont val="Times New Roman"/>
            <family val="1"/>
          </rPr>
          <t xml:space="preserve">/mês) para atender a área irrigada a partir desse ponto de captação.
Os valores desta Coluna são ligeiramente diferentes das necessidades estimadas na  Coluna A, em decorrência dos arredondamentos necessários nas </t>
        </r>
        <r>
          <rPr>
            <b/>
            <sz val="12"/>
            <color indexed="10"/>
            <rFont val="Times New Roman"/>
            <family val="1"/>
          </rPr>
          <t>Colunas D e E.</t>
        </r>
      </text>
    </comment>
    <comment ref="M30" authorId="0">
      <text>
        <r>
          <rPr>
            <b/>
            <u val="single"/>
            <sz val="12"/>
            <color indexed="10"/>
            <rFont val="Times New Roman"/>
            <family val="1"/>
          </rPr>
          <t>Estimativa do número de horas de funcionamento para cada mê</t>
        </r>
        <r>
          <rPr>
            <b/>
            <sz val="12"/>
            <color indexed="10"/>
            <rFont val="Times New Roman"/>
            <family val="1"/>
          </rPr>
          <t xml:space="preserve">s,
</t>
        </r>
        <r>
          <rPr>
            <sz val="12"/>
            <color indexed="10"/>
            <rFont val="Times New Roman"/>
            <family val="1"/>
          </rPr>
          <t xml:space="preserve">em função do volume mensal necessário (COLUNA A) e da vazão preenchida (COLUNA B). </t>
        </r>
        <r>
          <rPr>
            <b/>
            <sz val="12"/>
            <color indexed="10"/>
            <rFont val="Times New Roman"/>
            <family val="1"/>
          </rPr>
          <t xml:space="preserve">
</t>
        </r>
        <r>
          <rPr>
            <sz val="12"/>
            <color indexed="10"/>
            <rFont val="Times New Roman"/>
            <family val="1"/>
          </rPr>
          <t>Valores em vermelho na COLUNA C indicam que a Vazão (m</t>
        </r>
        <r>
          <rPr>
            <vertAlign val="superscript"/>
            <sz val="12"/>
            <color indexed="10"/>
            <rFont val="Times New Roman"/>
            <family val="1"/>
          </rPr>
          <t>3</t>
        </r>
        <r>
          <rPr>
            <sz val="12"/>
            <color indexed="10"/>
            <rFont val="Times New Roman"/>
            <family val="1"/>
          </rPr>
          <t>/h) especificada na COLUNA B, é  insuficiente para atender o Volume mensal necessário (COLUNA A).</t>
        </r>
      </text>
    </comment>
    <comment ref="AQ31" authorId="0">
      <text>
        <r>
          <rPr>
            <sz val="12"/>
            <color indexed="10"/>
            <rFont val="Times New Roman"/>
            <family val="1"/>
          </rPr>
          <t xml:space="preserve">Consumo médio do mês de </t>
        </r>
        <r>
          <rPr>
            <b/>
            <sz val="12"/>
            <color indexed="10"/>
            <rFont val="Times New Roman"/>
            <family val="1"/>
          </rPr>
          <t>maior</t>
        </r>
        <r>
          <rPr>
            <sz val="12"/>
            <color indexed="10"/>
            <rFont val="Times New Roman"/>
            <family val="1"/>
          </rPr>
          <t xml:space="preserve"> demanda
  (L/s/ha).  </t>
        </r>
      </text>
    </comment>
    <comment ref="AQ32" authorId="0">
      <text>
        <r>
          <rPr>
            <sz val="12"/>
            <color indexed="10"/>
            <rFont val="Times New Roman"/>
            <family val="1"/>
          </rPr>
          <t xml:space="preserve">Consumo médio do mês de </t>
        </r>
        <r>
          <rPr>
            <b/>
            <sz val="12"/>
            <color indexed="10"/>
            <rFont val="Times New Roman"/>
            <family val="1"/>
          </rPr>
          <t>menor</t>
        </r>
        <r>
          <rPr>
            <sz val="12"/>
            <color indexed="10"/>
            <rFont val="Times New Roman"/>
            <family val="1"/>
          </rPr>
          <t xml:space="preserve">
demanda
 (L/s/ha).</t>
        </r>
        <r>
          <rPr>
            <b/>
            <sz val="12"/>
            <color indexed="10"/>
            <rFont val="Times New Roman"/>
            <family val="1"/>
          </rPr>
          <t xml:space="preserve"> </t>
        </r>
        <r>
          <rPr>
            <sz val="14"/>
            <color indexed="10"/>
            <rFont val="Times New Roman"/>
            <family val="1"/>
          </rPr>
          <t xml:space="preserve"> 
</t>
        </r>
      </text>
    </comment>
    <comment ref="AQ33" authorId="0">
      <text>
        <r>
          <rPr>
            <b/>
            <sz val="12"/>
            <color indexed="10"/>
            <rFont val="Times New Roman"/>
            <family val="1"/>
          </rPr>
          <t xml:space="preserve">Consumo médio do ano
 (L/s/ha). </t>
        </r>
        <r>
          <rPr>
            <sz val="12"/>
            <color indexed="10"/>
            <rFont val="Times New Roman"/>
            <family val="1"/>
          </rPr>
          <t xml:space="preserve"> 
(considerando todos os meses do ano)</t>
        </r>
      </text>
    </comment>
    <comment ref="AQ38" authorId="0">
      <text>
        <r>
          <rPr>
            <b/>
            <sz val="12"/>
            <color indexed="10"/>
            <rFont val="Times New Roman"/>
            <family val="1"/>
          </rPr>
          <t xml:space="preserve">Eficiência Média em %:
</t>
        </r>
        <r>
          <rPr>
            <sz val="12"/>
            <color indexed="10"/>
            <rFont val="Times New Roman"/>
            <family val="1"/>
          </rPr>
          <t>Quando for o caso, ponderada pela área dos diferentes sistemas/métodos de irrigação empregados nesse ponto.</t>
        </r>
        <r>
          <rPr>
            <sz val="14"/>
            <color indexed="10"/>
            <rFont val="Times New Roman"/>
            <family val="1"/>
          </rPr>
          <t xml:space="preserve">
</t>
        </r>
      </text>
    </comment>
    <comment ref="AQ41" authorId="0">
      <text>
        <r>
          <rPr>
            <sz val="14"/>
            <color indexed="10"/>
            <rFont val="Times New Roman"/>
            <family val="1"/>
          </rPr>
          <t xml:space="preserve">Soma das demandas mensais resultando em um </t>
        </r>
        <r>
          <rPr>
            <b/>
            <sz val="14"/>
            <color indexed="10"/>
            <rFont val="Times New Roman"/>
            <family val="1"/>
          </rPr>
          <t>volume anual total (m</t>
        </r>
        <r>
          <rPr>
            <b/>
            <vertAlign val="superscript"/>
            <sz val="14"/>
            <color indexed="10"/>
            <rFont val="Times New Roman"/>
            <family val="1"/>
          </rPr>
          <t>3</t>
        </r>
        <r>
          <rPr>
            <b/>
            <sz val="14"/>
            <color indexed="10"/>
            <rFont val="Times New Roman"/>
            <family val="1"/>
          </rPr>
          <t>/ano).</t>
        </r>
      </text>
    </comment>
    <comment ref="AH2" authorId="0">
      <text>
        <r>
          <rPr>
            <sz val="14"/>
            <color indexed="10"/>
            <rFont val="Times New Roman"/>
            <family val="1"/>
          </rPr>
          <t xml:space="preserve">O usuário poderá obter intruções de preenchimento ou outras informações passando o cursor sobre o </t>
        </r>
        <r>
          <rPr>
            <b/>
            <sz val="14"/>
            <color indexed="10"/>
            <rFont val="Times New Roman"/>
            <family val="1"/>
          </rPr>
          <t>triângulo vermelho</t>
        </r>
        <r>
          <rPr>
            <sz val="14"/>
            <color indexed="10"/>
            <rFont val="Times New Roman"/>
            <family val="1"/>
          </rPr>
          <t xml:space="preserve"> no canto superior direito das células.
Maiores instruções podem ser obtidas nos e-mails ou telefones abaixo:
</t>
        </r>
        <r>
          <rPr>
            <sz val="14"/>
            <color indexed="12"/>
            <rFont val="Times New Roman"/>
            <family val="1"/>
          </rPr>
          <t>eder@ana.gov.br</t>
        </r>
        <r>
          <rPr>
            <sz val="14"/>
            <color indexed="10"/>
            <rFont val="Times New Roman"/>
            <family val="1"/>
          </rPr>
          <t xml:space="preserve"> ( tel 61 2109 5272)
</t>
        </r>
        <r>
          <rPr>
            <sz val="14"/>
            <color indexed="12"/>
            <rFont val="Times New Roman"/>
            <family val="1"/>
          </rPr>
          <t>mario.canevello@ana.gov.br</t>
        </r>
        <r>
          <rPr>
            <sz val="14"/>
            <color indexed="10"/>
            <rFont val="Times New Roman"/>
            <family val="1"/>
          </rPr>
          <t xml:space="preserve"> ( tel 61 2109 5217)
</t>
        </r>
        <r>
          <rPr>
            <sz val="14"/>
            <color indexed="12"/>
            <rFont val="Times New Roman"/>
            <family val="1"/>
          </rPr>
          <t>noleto@ana.gov.br</t>
        </r>
        <r>
          <rPr>
            <sz val="14"/>
            <color indexed="10"/>
            <rFont val="Times New Roman"/>
            <family val="1"/>
          </rPr>
          <t xml:space="preserve"> ( tel 61 2109 5349)
</t>
        </r>
        <r>
          <rPr>
            <sz val="14"/>
            <color indexed="12"/>
            <rFont val="Times New Roman"/>
            <family val="1"/>
          </rPr>
          <t>soutorga@ana.gov.br</t>
        </r>
        <r>
          <rPr>
            <sz val="14"/>
            <color indexed="10"/>
            <rFont val="Times New Roman"/>
            <family val="1"/>
          </rPr>
          <t xml:space="preserve"> ( tel 61 2109 5276)</t>
        </r>
      </text>
    </comment>
    <comment ref="G27" authorId="1">
      <text>
        <r>
          <rPr>
            <sz val="12"/>
            <color indexed="10"/>
            <rFont val="Times New Roman"/>
            <family val="1"/>
          </rPr>
          <t xml:space="preserve">Caso os dados de </t>
        </r>
        <r>
          <rPr>
            <b/>
            <sz val="12"/>
            <color indexed="10"/>
            <rFont val="Times New Roman"/>
            <family val="1"/>
          </rPr>
          <t xml:space="preserve">Precipitação provável e efetiva e  Evapotranspiração de referência </t>
        </r>
        <r>
          <rPr>
            <sz val="12"/>
            <color indexed="10"/>
            <rFont val="Times New Roman"/>
            <family val="1"/>
          </rPr>
          <t>não forem fornecidos pelos técnicos da ANA, informar a fonte dos dados usados.</t>
        </r>
      </text>
    </comment>
    <comment ref="W6" authorId="1">
      <text>
        <r>
          <rPr>
            <sz val="12"/>
            <color indexed="10"/>
            <rFont val="Times New Roman"/>
            <family val="1"/>
          </rPr>
          <t xml:space="preserve">Identificar o ponto com um número (Ponto 1, Ponto 2 ...). No caso do pedido ser feito para mais de um ponto de captação, este número deverá estar em correspondência com o informado no respectivo formulário de irrigação.
</t>
        </r>
        <r>
          <rPr>
            <b/>
            <sz val="12"/>
            <color indexed="10"/>
            <rFont val="Times New Roman"/>
            <family val="1"/>
          </rPr>
          <t>Adicionalmente</t>
        </r>
        <r>
          <rPr>
            <sz val="12"/>
            <color indexed="10"/>
            <rFont val="Times New Roman"/>
            <family val="1"/>
          </rPr>
          <t xml:space="preserve">, para facilitar a caracterização, poderá ser informado um nome para o ponto.
</t>
        </r>
        <r>
          <rPr>
            <b/>
            <sz val="12"/>
            <color indexed="10"/>
            <rFont val="Times New Roman"/>
            <family val="1"/>
          </rPr>
          <t>Exemplo:</t>
        </r>
        <r>
          <rPr>
            <sz val="12"/>
            <color indexed="10"/>
            <rFont val="Times New Roman"/>
            <family val="1"/>
          </rPr>
          <t xml:space="preserve"> Ponto 2 - Guajuvira</t>
        </r>
      </text>
    </comment>
    <comment ref="W8" authorId="1">
      <text>
        <r>
          <rPr>
            <b/>
            <sz val="12"/>
            <color indexed="10"/>
            <rFont val="Times New Roman"/>
            <family val="1"/>
          </rPr>
          <t xml:space="preserve">Corpo Hídrico: </t>
        </r>
        <r>
          <rPr>
            <sz val="12"/>
            <color indexed="10"/>
            <rFont val="Times New Roman"/>
            <family val="1"/>
          </rPr>
          <t xml:space="preserve">
Informar o nome do corpo hídrico onde será feita a captação para este ponto de captação.
</t>
        </r>
      </text>
    </comment>
    <comment ref="W7" authorId="1">
      <text>
        <r>
          <rPr>
            <b/>
            <sz val="12"/>
            <color indexed="10"/>
            <rFont val="Times New Roman"/>
            <family val="1"/>
          </rPr>
          <t xml:space="preserve">Coordenadas Geográficas: </t>
        </r>
        <r>
          <rPr>
            <sz val="12"/>
            <color indexed="10"/>
            <rFont val="Times New Roman"/>
            <family val="1"/>
          </rPr>
          <t xml:space="preserve">
Informar as coordenadas do </t>
        </r>
        <r>
          <rPr>
            <b/>
            <sz val="12"/>
            <color indexed="10"/>
            <rFont val="Times New Roman"/>
            <family val="1"/>
          </rPr>
          <t>ponto de captação</t>
        </r>
        <r>
          <rPr>
            <sz val="12"/>
            <color indexed="10"/>
            <rFont val="Times New Roman"/>
            <family val="1"/>
          </rPr>
          <t xml:space="preserve">.
</t>
        </r>
        <r>
          <rPr>
            <b/>
            <sz val="12"/>
            <color indexed="10"/>
            <rFont val="Times New Roman"/>
            <family val="1"/>
          </rPr>
          <t xml:space="preserve">Atenção: </t>
        </r>
        <r>
          <rPr>
            <sz val="12"/>
            <color indexed="10"/>
            <rFont val="Times New Roman"/>
            <family val="1"/>
          </rPr>
          <t xml:space="preserve">As coordenadas deverão ser do </t>
        </r>
        <r>
          <rPr>
            <b/>
            <sz val="12"/>
            <color indexed="10"/>
            <rFont val="Times New Roman"/>
            <family val="1"/>
          </rPr>
          <t>ponto de captação</t>
        </r>
        <r>
          <rPr>
            <sz val="12"/>
            <color indexed="10"/>
            <rFont val="Times New Roman"/>
            <family val="1"/>
          </rPr>
          <t xml:space="preserve"> e não da sede da propriedade.</t>
        </r>
      </text>
    </comment>
    <comment ref="W30" authorId="0">
      <text>
        <r>
          <rPr>
            <b/>
            <u val="single"/>
            <sz val="12"/>
            <color indexed="10"/>
            <rFont val="Times New Roman"/>
            <family val="1"/>
          </rPr>
          <t>Estimativa do número de horas de funcionamento para cada mê</t>
        </r>
        <r>
          <rPr>
            <b/>
            <sz val="12"/>
            <color indexed="10"/>
            <rFont val="Times New Roman"/>
            <family val="1"/>
          </rPr>
          <t xml:space="preserve">s,
</t>
        </r>
        <r>
          <rPr>
            <sz val="12"/>
            <color indexed="10"/>
            <rFont val="Times New Roman"/>
            <family val="1"/>
          </rPr>
          <t xml:space="preserve">em função do volume mensal necessário (COLUNA A) e da vazão preenchida (COLUNA B). </t>
        </r>
        <r>
          <rPr>
            <b/>
            <sz val="12"/>
            <color indexed="10"/>
            <rFont val="Times New Roman"/>
            <family val="1"/>
          </rPr>
          <t xml:space="preserve">
</t>
        </r>
        <r>
          <rPr>
            <sz val="12"/>
            <color indexed="10"/>
            <rFont val="Times New Roman"/>
            <family val="1"/>
          </rPr>
          <t>Valores em vermelho na COLUNA C indicam que a Vazão (m</t>
        </r>
        <r>
          <rPr>
            <vertAlign val="superscript"/>
            <sz val="12"/>
            <color indexed="10"/>
            <rFont val="Times New Roman"/>
            <family val="1"/>
          </rPr>
          <t>3</t>
        </r>
        <r>
          <rPr>
            <sz val="12"/>
            <color indexed="10"/>
            <rFont val="Times New Roman"/>
            <family val="1"/>
          </rPr>
          <t>/h) especificada na COLUNA B, é  insuficiente para atender o Volume mensal necessário (COLUNA A).</t>
        </r>
      </text>
    </comment>
    <comment ref="R30" authorId="0">
      <text>
        <r>
          <rPr>
            <b/>
            <u val="single"/>
            <sz val="12"/>
            <color indexed="10"/>
            <rFont val="Times New Roman"/>
            <family val="1"/>
          </rPr>
          <t>Número de dias/mês da operação</t>
        </r>
        <r>
          <rPr>
            <b/>
            <sz val="12"/>
            <color indexed="10"/>
            <rFont val="Times New Roman"/>
            <family val="1"/>
          </rPr>
          <t xml:space="preserve">,
</t>
        </r>
        <r>
          <rPr>
            <sz val="12"/>
            <color indexed="10"/>
            <rFont val="Times New Roman"/>
            <family val="1"/>
          </rPr>
          <t xml:space="preserve">Estes valores devem ser preenchidos arredondados para valores inteiros  
(Exemplos: 12,  18,  20).  </t>
        </r>
        <r>
          <rPr>
            <b/>
            <sz val="12"/>
            <color indexed="10"/>
            <rFont val="Times New Roman"/>
            <family val="1"/>
          </rPr>
          <t xml:space="preserve">
</t>
        </r>
        <r>
          <rPr>
            <sz val="12"/>
            <color indexed="10"/>
            <rFont val="Times New Roman"/>
            <family val="1"/>
          </rPr>
          <t xml:space="preserve">Os valores dessa coluna (COLUNA D) "Dias/mês" devem ser ajustados manualmente levando-se em consideração os resultados da  COLUNA E "Horas/dia", de forma a atender as especificidades operacionais do projeto de irrigação.
</t>
        </r>
        <r>
          <rPr>
            <b/>
            <sz val="12"/>
            <color indexed="10"/>
            <rFont val="Times New Roman"/>
            <family val="1"/>
          </rPr>
          <t>Lembrar que:</t>
        </r>
        <r>
          <rPr>
            <sz val="12"/>
            <color indexed="10"/>
            <rFont val="Times New Roman"/>
            <family val="1"/>
          </rPr>
          <t xml:space="preserve">
</t>
        </r>
        <r>
          <rPr>
            <b/>
            <sz val="12"/>
            <color indexed="10"/>
            <rFont val="Times New Roman"/>
            <family val="1"/>
          </rPr>
          <t xml:space="preserve">--&gt; </t>
        </r>
        <r>
          <rPr>
            <sz val="12"/>
            <color indexed="10"/>
            <rFont val="Times New Roman"/>
            <family val="1"/>
          </rPr>
          <t xml:space="preserve">em  irrigação complementar (com maiores contribuições da precipitação),  as necessidades de irrigação podem se concentrar em alguns dias do mês,  durante os veranicos e não distribuidas durante o mês inteiro.
</t>
        </r>
        <r>
          <rPr>
            <b/>
            <sz val="12"/>
            <color indexed="10"/>
            <rFont val="Times New Roman"/>
            <family val="1"/>
          </rPr>
          <t>--&gt;</t>
        </r>
        <r>
          <rPr>
            <sz val="12"/>
            <color indexed="10"/>
            <rFont val="Times New Roman"/>
            <family val="1"/>
          </rPr>
          <t xml:space="preserve">em funçaõ de vários fatores, em geral </t>
        </r>
        <r>
          <rPr>
            <b/>
            <sz val="12"/>
            <color indexed="10"/>
            <rFont val="Times New Roman"/>
            <family val="1"/>
          </rPr>
          <t>não é possível</t>
        </r>
        <r>
          <rPr>
            <sz val="12"/>
            <color indexed="10"/>
            <rFont val="Times New Roman"/>
            <family val="1"/>
          </rPr>
          <t xml:space="preserve"> o trabalho durante as 24 horas do dia (jornada de trabalho, custo maior da energia elétrica no horário de pico de consumo, etc), e isso deve ser levado em conta nos ajustes dos "Dias/mês" "Horas/dia" de operação (COLUNAS D e E). </t>
        </r>
      </text>
    </comment>
  </commentList>
</comments>
</file>

<file path=xl/sharedStrings.xml><?xml version="1.0" encoding="utf-8"?>
<sst xmlns="http://schemas.openxmlformats.org/spreadsheetml/2006/main" count="137" uniqueCount="87">
  <si>
    <t>Jan</t>
  </si>
  <si>
    <t>Fev</t>
  </si>
  <si>
    <t>Mar</t>
  </si>
  <si>
    <t>Abr</t>
  </si>
  <si>
    <t>Mai</t>
  </si>
  <si>
    <t>Jun</t>
  </si>
  <si>
    <t>Jul</t>
  </si>
  <si>
    <t>Ago</t>
  </si>
  <si>
    <t>Set</t>
  </si>
  <si>
    <t>Out</t>
  </si>
  <si>
    <t>Nov</t>
  </si>
  <si>
    <t>Dez</t>
  </si>
  <si>
    <t>Kc</t>
  </si>
  <si>
    <t>Etc</t>
  </si>
  <si>
    <t>LB</t>
  </si>
  <si>
    <t>Mês</t>
  </si>
  <si>
    <t>Requerente:</t>
  </si>
  <si>
    <t>Operação</t>
  </si>
  <si>
    <t>Mensal</t>
  </si>
  <si>
    <t>Vol</t>
  </si>
  <si>
    <t>Cultura(s)</t>
  </si>
  <si>
    <t>Sistema/Método</t>
  </si>
  <si>
    <t>Eficiência da irrigação (%)</t>
  </si>
  <si>
    <t>Janeiro</t>
  </si>
  <si>
    <t>Fevereiro</t>
  </si>
  <si>
    <t>Março</t>
  </si>
  <si>
    <t>Abril</t>
  </si>
  <si>
    <t>Maio</t>
  </si>
  <si>
    <t>Junho</t>
  </si>
  <si>
    <t>Julho</t>
  </si>
  <si>
    <t>Agosto</t>
  </si>
  <si>
    <t>Setembro</t>
  </si>
  <si>
    <t>Outubro</t>
  </si>
  <si>
    <t>Novembro</t>
  </si>
  <si>
    <t>Dezembro</t>
  </si>
  <si>
    <t>(L/s/ha)</t>
  </si>
  <si>
    <t>Área irrigada (ha)</t>
  </si>
  <si>
    <t>OBS:</t>
  </si>
  <si>
    <t>Horas/dia</t>
  </si>
  <si>
    <t>Horas/mês</t>
  </si>
  <si>
    <t>Dias/mês</t>
  </si>
  <si>
    <t>Diário</t>
  </si>
  <si>
    <t>L/s/ha</t>
  </si>
  <si>
    <t xml:space="preserve">Volume anual </t>
  </si>
  <si>
    <t>Consumo</t>
  </si>
  <si>
    <t>Vazão</t>
  </si>
  <si>
    <t>A</t>
  </si>
  <si>
    <t>B</t>
  </si>
  <si>
    <t>C</t>
  </si>
  <si>
    <t>D</t>
  </si>
  <si>
    <t>E</t>
  </si>
  <si>
    <t>F</t>
  </si>
  <si>
    <t>G</t>
  </si>
  <si>
    <t>H</t>
  </si>
  <si>
    <t>I</t>
  </si>
  <si>
    <t>Eto*</t>
  </si>
  <si>
    <t>Fonte dos dados*:</t>
  </si>
  <si>
    <t xml:space="preserve">Eficiência </t>
  </si>
  <si>
    <t>Área irrigada:</t>
  </si>
  <si>
    <t>ha</t>
  </si>
  <si>
    <t>%</t>
  </si>
  <si>
    <r>
      <t>(m</t>
    </r>
    <r>
      <rPr>
        <vertAlign val="superscript"/>
        <sz val="12"/>
        <rFont val="Times New Roman"/>
        <family val="1"/>
      </rPr>
      <t>3</t>
    </r>
    <r>
      <rPr>
        <sz val="12"/>
        <rFont val="Times New Roman"/>
        <family val="1"/>
      </rPr>
      <t>)</t>
    </r>
  </si>
  <si>
    <r>
      <t>Volumes (m</t>
    </r>
    <r>
      <rPr>
        <b/>
        <vertAlign val="superscript"/>
        <sz val="12"/>
        <color indexed="8"/>
        <rFont val="Times New Roman"/>
        <family val="1"/>
      </rPr>
      <t>3</t>
    </r>
    <r>
      <rPr>
        <b/>
        <sz val="12"/>
        <color indexed="8"/>
        <rFont val="Times New Roman"/>
        <family val="1"/>
      </rPr>
      <t>)</t>
    </r>
  </si>
  <si>
    <r>
      <t>m</t>
    </r>
    <r>
      <rPr>
        <b/>
        <vertAlign val="superscript"/>
        <sz val="12"/>
        <color indexed="8"/>
        <rFont val="Times New Roman"/>
        <family val="1"/>
      </rPr>
      <t>3</t>
    </r>
  </si>
  <si>
    <r>
      <t>m</t>
    </r>
    <r>
      <rPr>
        <b/>
        <vertAlign val="superscript"/>
        <sz val="12"/>
        <color indexed="8"/>
        <rFont val="Times New Roman"/>
        <family val="1"/>
      </rPr>
      <t>3</t>
    </r>
    <r>
      <rPr>
        <b/>
        <sz val="12"/>
        <color indexed="8"/>
        <rFont val="Times New Roman"/>
        <family val="1"/>
      </rPr>
      <t>/h</t>
    </r>
  </si>
  <si>
    <t>Kaj</t>
  </si>
  <si>
    <t>Coordenadas:</t>
  </si>
  <si>
    <t>Nº  do ponto:</t>
  </si>
  <si>
    <t>Máx:</t>
  </si>
  <si>
    <t>Preencher apenas as células de cor amarela</t>
  </si>
  <si>
    <r>
      <t>P</t>
    </r>
    <r>
      <rPr>
        <b/>
        <vertAlign val="subscript"/>
        <sz val="14"/>
        <color indexed="8"/>
        <rFont val="Times New Roman"/>
        <family val="1"/>
      </rPr>
      <t>(p%)</t>
    </r>
    <r>
      <rPr>
        <b/>
        <sz val="14"/>
        <color indexed="8"/>
        <rFont val="Times New Roman"/>
        <family val="1"/>
      </rPr>
      <t>*</t>
    </r>
  </si>
  <si>
    <t xml:space="preserve">*a partir da base FAOCLIM; Eto: Penman-Montheith/FAO; P(p%)-precipitação provável com 80% de garantia (método FAO/AGLW) e efetiva (método SCS).  </t>
  </si>
  <si>
    <t xml:space="preserve">Volume </t>
  </si>
  <si>
    <t xml:space="preserve">Consumo </t>
  </si>
  <si>
    <t xml:space="preserve"> Média anual:</t>
  </si>
  <si>
    <t>média:</t>
  </si>
  <si>
    <t xml:space="preserve"> ).</t>
  </si>
  <si>
    <t>Corpo Hídrico:</t>
  </si>
  <si>
    <t>Mín:</t>
  </si>
  <si>
    <t>PLANILHA PARA A DETERMINAÇÃO DAS NECESSIDADES MENSAIS DE ÁGUA PARA IRRIGAÇÃO - Por ponto de captação.</t>
  </si>
  <si>
    <t>Município/UF</t>
  </si>
  <si>
    <t>Para obter instruções, passar o cursor sobre o triângulo vermelho no canto superior direito das células  (</t>
  </si>
  <si>
    <t>Para maiores instruções ver Manual de Preenchimento da Planilha.</t>
  </si>
  <si>
    <t>Dados da captação:</t>
  </si>
  <si>
    <t>Dados da irrigação:</t>
  </si>
  <si>
    <t>Dados Cadastrais:</t>
  </si>
  <si>
    <r>
      <t>00° 00' 00,00"</t>
    </r>
    <r>
      <rPr>
        <sz val="11"/>
        <rFont val="Times New Roman"/>
        <family val="1"/>
      </rPr>
      <t xml:space="preserve"> Latitude;  </t>
    </r>
    <r>
      <rPr>
        <b/>
        <sz val="11"/>
        <rFont val="Times New Roman"/>
        <family val="1"/>
      </rPr>
      <t xml:space="preserve">     00°00' 00,00"</t>
    </r>
    <r>
      <rPr>
        <sz val="11"/>
        <rFont val="Times New Roman"/>
        <family val="1"/>
      </rPr>
      <t xml:space="preserve"> Longitude  </t>
    </r>
  </si>
</sst>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00"/>
    <numFmt numFmtId="180" formatCode="0.000"/>
    <numFmt numFmtId="181" formatCode="0.000000"/>
    <numFmt numFmtId="182" formatCode="0.00000"/>
    <numFmt numFmtId="183" formatCode="#,##0.0"/>
    <numFmt numFmtId="184" formatCode="0.0000000"/>
    <numFmt numFmtId="185" formatCode="#,##0.000"/>
    <numFmt numFmtId="186" formatCode="&quot;Sim&quot;;&quot;Sim&quot;;&quot;Não&quot;"/>
    <numFmt numFmtId="187" formatCode="&quot;Verdadeiro&quot;;&quot;Verdadeiro&quot;;&quot;Falso&quot;"/>
    <numFmt numFmtId="188" formatCode="&quot;Ativar&quot;;&quot;Ativar&quot;;&quot;Desativar&quot;"/>
    <numFmt numFmtId="189" formatCode="[$€-2]\ #,##0.00_);[Red]\([$€-2]\ #,##0.00\)"/>
  </numFmts>
  <fonts count="83">
    <font>
      <sz val="10"/>
      <name val="Arial"/>
      <family val="0"/>
    </font>
    <font>
      <b/>
      <sz val="10"/>
      <name val="Arial"/>
      <family val="2"/>
    </font>
    <font>
      <sz val="8"/>
      <name val="Times New Roman"/>
      <family val="1"/>
    </font>
    <font>
      <u val="single"/>
      <sz val="10"/>
      <color indexed="12"/>
      <name val="Arial"/>
      <family val="2"/>
    </font>
    <font>
      <u val="single"/>
      <sz val="10"/>
      <color indexed="36"/>
      <name val="Arial"/>
      <family val="2"/>
    </font>
    <font>
      <sz val="10"/>
      <name val="Times New Roman"/>
      <family val="1"/>
    </font>
    <font>
      <sz val="12"/>
      <name val="Times New Roman"/>
      <family val="1"/>
    </font>
    <font>
      <b/>
      <sz val="12"/>
      <name val="Times New Roman"/>
      <family val="1"/>
    </font>
    <font>
      <b/>
      <sz val="10"/>
      <name val="Times New Roman"/>
      <family val="1"/>
    </font>
    <font>
      <sz val="12"/>
      <color indexed="8"/>
      <name val="Times New Roman"/>
      <family val="1"/>
    </font>
    <font>
      <sz val="14"/>
      <color indexed="10"/>
      <name val="Arial"/>
      <family val="2"/>
    </font>
    <font>
      <sz val="14"/>
      <name val="Arial"/>
      <family val="2"/>
    </font>
    <font>
      <u val="single"/>
      <sz val="12"/>
      <color indexed="12"/>
      <name val="Tahoma"/>
      <family val="2"/>
    </font>
    <font>
      <u val="single"/>
      <sz val="12"/>
      <color indexed="12"/>
      <name val="Arial"/>
      <family val="2"/>
    </font>
    <font>
      <sz val="12"/>
      <name val="Arial"/>
      <family val="2"/>
    </font>
    <font>
      <b/>
      <sz val="12"/>
      <color indexed="8"/>
      <name val="Times New Roman"/>
      <family val="1"/>
    </font>
    <font>
      <vertAlign val="superscript"/>
      <sz val="12"/>
      <name val="Times New Roman"/>
      <family val="1"/>
    </font>
    <font>
      <sz val="12"/>
      <color indexed="12"/>
      <name val="Times New Roman"/>
      <family val="1"/>
    </font>
    <font>
      <sz val="10"/>
      <color indexed="12"/>
      <name val="Arial"/>
      <family val="2"/>
    </font>
    <font>
      <sz val="10"/>
      <color indexed="8"/>
      <name val="Arial"/>
      <family val="2"/>
    </font>
    <font>
      <b/>
      <sz val="14"/>
      <color indexed="10"/>
      <name val="Times New Roman"/>
      <family val="1"/>
    </font>
    <font>
      <b/>
      <sz val="12"/>
      <color indexed="10"/>
      <name val="Tahoma"/>
      <family val="2"/>
    </font>
    <font>
      <b/>
      <vertAlign val="superscript"/>
      <sz val="12"/>
      <color indexed="8"/>
      <name val="Times New Roman"/>
      <family val="1"/>
    </font>
    <font>
      <b/>
      <sz val="14"/>
      <color indexed="10"/>
      <name val="Arial"/>
      <family val="2"/>
    </font>
    <font>
      <sz val="8"/>
      <name val="Tahoma"/>
      <family val="2"/>
    </font>
    <font>
      <b/>
      <vertAlign val="subscript"/>
      <sz val="14"/>
      <color indexed="8"/>
      <name val="Times New Roman"/>
      <family val="1"/>
    </font>
    <font>
      <sz val="10"/>
      <color indexed="13"/>
      <name val="Arial"/>
      <family val="2"/>
    </font>
    <font>
      <b/>
      <sz val="14"/>
      <color indexed="8"/>
      <name val="Times New Roman"/>
      <family val="1"/>
    </font>
    <font>
      <b/>
      <u val="single"/>
      <sz val="12"/>
      <color indexed="10"/>
      <name val="Tahoma"/>
      <family val="2"/>
    </font>
    <font>
      <sz val="12"/>
      <color indexed="10"/>
      <name val="Tahoma"/>
      <family val="2"/>
    </font>
    <font>
      <sz val="12"/>
      <color indexed="10"/>
      <name val="Times New Roman"/>
      <family val="1"/>
    </font>
    <font>
      <b/>
      <sz val="12"/>
      <color indexed="10"/>
      <name val="Times New Roman"/>
      <family val="1"/>
    </font>
    <font>
      <sz val="14"/>
      <color indexed="10"/>
      <name val="Times New Roman"/>
      <family val="1"/>
    </font>
    <font>
      <b/>
      <vertAlign val="superscript"/>
      <sz val="14"/>
      <color indexed="10"/>
      <name val="Times New Roman"/>
      <family val="1"/>
    </font>
    <font>
      <sz val="12"/>
      <color indexed="8"/>
      <name val="Arial"/>
      <family val="2"/>
    </font>
    <font>
      <b/>
      <sz val="12"/>
      <color indexed="12"/>
      <name val="Times New Roman"/>
      <family val="1"/>
    </font>
    <font>
      <b/>
      <u val="single"/>
      <sz val="12"/>
      <color indexed="10"/>
      <name val="Times New Roman"/>
      <family val="1"/>
    </font>
    <font>
      <vertAlign val="superscript"/>
      <sz val="12"/>
      <color indexed="10"/>
      <name val="Times New Roman"/>
      <family val="1"/>
    </font>
    <font>
      <b/>
      <sz val="11"/>
      <name val="Times New Roman"/>
      <family val="1"/>
    </font>
    <font>
      <sz val="11"/>
      <name val="Times New Roman"/>
      <family val="1"/>
    </font>
    <font>
      <b/>
      <sz val="11"/>
      <color indexed="8"/>
      <name val="Times New Roman"/>
      <family val="1"/>
    </font>
    <font>
      <b/>
      <sz val="11"/>
      <name val="Arial"/>
      <family val="2"/>
    </font>
    <font>
      <sz val="11"/>
      <name val="Arial"/>
      <family val="2"/>
    </font>
    <font>
      <sz val="10"/>
      <color indexed="8"/>
      <name val="Times New Roman"/>
      <family val="1"/>
    </font>
    <font>
      <b/>
      <sz val="12"/>
      <color indexed="17"/>
      <name val="Times New Roman"/>
      <family val="1"/>
    </font>
    <font>
      <b/>
      <sz val="10"/>
      <color indexed="12"/>
      <name val="Times New Roman"/>
      <family val="1"/>
    </font>
    <font>
      <b/>
      <sz val="10"/>
      <color indexed="17"/>
      <name val="Times New Roman"/>
      <family val="1"/>
    </font>
    <font>
      <sz val="14"/>
      <color indexed="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6"/>
        <bgColor indexed="64"/>
      </patternFill>
    </fill>
    <fill>
      <patternFill patternType="solid">
        <fgColor indexed="10"/>
        <bgColor indexed="64"/>
      </patternFill>
    </fill>
    <fill>
      <patternFill patternType="solid">
        <fgColor indexed="12"/>
        <bgColor indexed="64"/>
      </patternFill>
    </fill>
    <fill>
      <patternFill patternType="solid">
        <fgColor indexed="17"/>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style="medium"/>
      <top>
        <color indexed="63"/>
      </top>
      <bottom style="thin"/>
    </border>
    <border>
      <left style="medium"/>
      <right>
        <color indexed="63"/>
      </right>
      <top>
        <color indexed="63"/>
      </top>
      <bottom style="thin"/>
    </border>
    <border>
      <left>
        <color indexed="63"/>
      </left>
      <right style="thin"/>
      <top style="medium"/>
      <bottom style="thin"/>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color indexed="63"/>
      </bottom>
    </border>
    <border>
      <left style="medium"/>
      <right style="thin"/>
      <top style="thin"/>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color indexed="63"/>
      </bottom>
    </border>
    <border>
      <left>
        <color indexed="63"/>
      </left>
      <right style="thin"/>
      <top style="thin"/>
      <bottom style="thin"/>
    </border>
    <border>
      <left style="medium"/>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16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171" fontId="0" fillId="0" borderId="0" applyFont="0" applyFill="0" applyBorder="0" applyAlignment="0" applyProtection="0"/>
  </cellStyleXfs>
  <cellXfs count="214">
    <xf numFmtId="0" fontId="0" fillId="0" borderId="0" xfId="0" applyAlignment="1">
      <alignment/>
    </xf>
    <xf numFmtId="0" fontId="0" fillId="0" borderId="0" xfId="0" applyBorder="1" applyAlignment="1">
      <alignment/>
    </xf>
    <xf numFmtId="178" fontId="6" fillId="33" borderId="10" xfId="0" applyNumberFormat="1" applyFont="1" applyFill="1" applyBorder="1" applyAlignment="1" applyProtection="1">
      <alignment horizontal="center"/>
      <protection/>
    </xf>
    <xf numFmtId="183" fontId="6" fillId="33" borderId="11" xfId="0" applyNumberFormat="1" applyFont="1" applyFill="1" applyBorder="1" applyAlignment="1" applyProtection="1">
      <alignment horizontal="center"/>
      <protection/>
    </xf>
    <xf numFmtId="183" fontId="6" fillId="33" borderId="10" xfId="0" applyNumberFormat="1" applyFont="1" applyFill="1" applyBorder="1" applyAlignment="1" applyProtection="1">
      <alignment horizontal="center"/>
      <protection/>
    </xf>
    <xf numFmtId="183" fontId="6" fillId="33" borderId="12" xfId="0" applyNumberFormat="1" applyFont="1" applyFill="1" applyBorder="1" applyAlignment="1" applyProtection="1">
      <alignment horizontal="center"/>
      <protection/>
    </xf>
    <xf numFmtId="183" fontId="6" fillId="33" borderId="13" xfId="0" applyNumberFormat="1" applyFont="1" applyFill="1" applyBorder="1" applyAlignment="1" applyProtection="1">
      <alignment horizontal="center"/>
      <protection/>
    </xf>
    <xf numFmtId="183" fontId="6" fillId="33" borderId="14" xfId="0" applyNumberFormat="1" applyFont="1" applyFill="1" applyBorder="1" applyAlignment="1" applyProtection="1">
      <alignment horizontal="center"/>
      <protection/>
    </xf>
    <xf numFmtId="178" fontId="6" fillId="33" borderId="15" xfId="0" applyNumberFormat="1" applyFont="1" applyFill="1" applyBorder="1" applyAlignment="1" applyProtection="1">
      <alignment/>
      <protection/>
    </xf>
    <xf numFmtId="178" fontId="6" fillId="33" borderId="15" xfId="0" applyNumberFormat="1" applyFont="1" applyFill="1" applyBorder="1" applyAlignment="1" applyProtection="1">
      <alignment horizontal="center"/>
      <protection/>
    </xf>
    <xf numFmtId="183" fontId="6" fillId="33" borderId="16" xfId="0" applyNumberFormat="1" applyFont="1" applyFill="1" applyBorder="1" applyAlignment="1" applyProtection="1">
      <alignment horizontal="center"/>
      <protection/>
    </xf>
    <xf numFmtId="183" fontId="6" fillId="33" borderId="15" xfId="0" applyNumberFormat="1" applyFont="1" applyFill="1" applyBorder="1" applyAlignment="1" applyProtection="1">
      <alignment horizontal="center"/>
      <protection/>
    </xf>
    <xf numFmtId="183" fontId="6" fillId="33" borderId="17" xfId="0" applyNumberFormat="1" applyFont="1" applyFill="1" applyBorder="1" applyAlignment="1" applyProtection="1">
      <alignment horizontal="center"/>
      <protection/>
    </xf>
    <xf numFmtId="178" fontId="6" fillId="33" borderId="18" xfId="0" applyNumberFormat="1" applyFont="1" applyFill="1" applyBorder="1" applyAlignment="1" applyProtection="1">
      <alignment horizontal="center"/>
      <protection/>
    </xf>
    <xf numFmtId="178" fontId="6" fillId="34" borderId="10" xfId="0" applyNumberFormat="1" applyFont="1" applyFill="1" applyBorder="1" applyAlignment="1" applyProtection="1">
      <alignment horizontal="center"/>
      <protection locked="0"/>
    </xf>
    <xf numFmtId="0" fontId="6" fillId="34" borderId="10" xfId="0" applyFont="1" applyFill="1" applyBorder="1" applyAlignment="1" applyProtection="1">
      <alignment horizontal="center"/>
      <protection locked="0"/>
    </xf>
    <xf numFmtId="0" fontId="0" fillId="0" borderId="0" xfId="0" applyBorder="1" applyAlignment="1" applyProtection="1">
      <alignment/>
      <protection/>
    </xf>
    <xf numFmtId="183" fontId="6" fillId="33" borderId="19" xfId="0" applyNumberFormat="1" applyFont="1" applyFill="1" applyBorder="1" applyAlignment="1" applyProtection="1">
      <alignment horizontal="center"/>
      <protection/>
    </xf>
    <xf numFmtId="178" fontId="6" fillId="34" borderId="20" xfId="0" applyNumberFormat="1" applyFont="1" applyFill="1" applyBorder="1" applyAlignment="1" applyProtection="1">
      <alignment horizontal="center"/>
      <protection locked="0"/>
    </xf>
    <xf numFmtId="0" fontId="6" fillId="34" borderId="21" xfId="0" applyFont="1" applyFill="1" applyBorder="1" applyAlignment="1" applyProtection="1">
      <alignment horizontal="center"/>
      <protection locked="0"/>
    </xf>
    <xf numFmtId="178" fontId="6" fillId="33" borderId="22" xfId="0" applyNumberFormat="1" applyFont="1" applyFill="1" applyBorder="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178" fontId="2" fillId="0" borderId="0" xfId="0" applyNumberFormat="1" applyFont="1" applyBorder="1" applyAlignment="1" applyProtection="1">
      <alignment/>
      <protection/>
    </xf>
    <xf numFmtId="0" fontId="3" fillId="0" borderId="0" xfId="0" applyFont="1" applyBorder="1" applyAlignment="1">
      <alignment horizontal="center"/>
    </xf>
    <xf numFmtId="178" fontId="6" fillId="33" borderId="18" xfId="0" applyNumberFormat="1" applyFont="1" applyFill="1" applyBorder="1" applyAlignment="1" applyProtection="1">
      <alignment/>
      <protection/>
    </xf>
    <xf numFmtId="183" fontId="6" fillId="33" borderId="18" xfId="0" applyNumberFormat="1" applyFont="1" applyFill="1" applyBorder="1" applyAlignment="1" applyProtection="1">
      <alignment horizontal="center"/>
      <protection/>
    </xf>
    <xf numFmtId="183" fontId="6" fillId="33" borderId="23" xfId="0" applyNumberFormat="1" applyFont="1" applyFill="1" applyBorder="1" applyAlignment="1" applyProtection="1">
      <alignment horizontal="center"/>
      <protection/>
    </xf>
    <xf numFmtId="0" fontId="13" fillId="0" borderId="0" xfId="0" applyFont="1" applyBorder="1" applyAlignment="1">
      <alignment horizontal="center"/>
    </xf>
    <xf numFmtId="0" fontId="0" fillId="0" borderId="0" xfId="0"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8" fillId="0" borderId="0" xfId="0" applyFont="1" applyBorder="1" applyAlignment="1" applyProtection="1">
      <alignment/>
      <protection/>
    </xf>
    <xf numFmtId="0" fontId="0" fillId="0" borderId="24" xfId="0" applyBorder="1" applyAlignment="1" applyProtection="1">
      <alignment/>
      <protection/>
    </xf>
    <xf numFmtId="0" fontId="12" fillId="0" borderId="0" xfId="0" applyFont="1" applyBorder="1" applyAlignment="1" applyProtection="1">
      <alignment horizontal="center"/>
      <protection/>
    </xf>
    <xf numFmtId="0" fontId="6" fillId="34" borderId="25" xfId="0" applyFont="1" applyFill="1" applyBorder="1" applyAlignment="1" applyProtection="1">
      <alignment horizontal="center"/>
      <protection/>
    </xf>
    <xf numFmtId="0" fontId="6" fillId="34" borderId="26" xfId="0" applyFont="1" applyFill="1" applyBorder="1" applyAlignment="1" applyProtection="1">
      <alignment horizontal="center"/>
      <protection/>
    </xf>
    <xf numFmtId="178" fontId="6" fillId="33" borderId="10" xfId="0" applyNumberFormat="1" applyFont="1" applyFill="1" applyBorder="1" applyAlignment="1" applyProtection="1">
      <alignment horizontal="right"/>
      <protection/>
    </xf>
    <xf numFmtId="178" fontId="6" fillId="33" borderId="11" xfId="0" applyNumberFormat="1" applyFont="1" applyFill="1" applyBorder="1" applyAlignment="1" applyProtection="1">
      <alignment horizontal="center"/>
      <protection/>
    </xf>
    <xf numFmtId="178" fontId="6" fillId="33" borderId="27" xfId="0" applyNumberFormat="1" applyFont="1" applyFill="1" applyBorder="1" applyAlignment="1" applyProtection="1">
      <alignment horizontal="center"/>
      <protection/>
    </xf>
    <xf numFmtId="183" fontId="6" fillId="33" borderId="28" xfId="0" applyNumberFormat="1" applyFont="1" applyFill="1" applyBorder="1" applyAlignment="1" applyProtection="1">
      <alignment horizontal="center"/>
      <protection/>
    </xf>
    <xf numFmtId="178" fontId="6" fillId="33" borderId="19" xfId="0" applyNumberFormat="1" applyFont="1" applyFill="1" applyBorder="1" applyAlignment="1" applyProtection="1">
      <alignment horizontal="center"/>
      <protection/>
    </xf>
    <xf numFmtId="178" fontId="6" fillId="33" borderId="29" xfId="0" applyNumberFormat="1" applyFont="1" applyFill="1" applyBorder="1" applyAlignment="1" applyProtection="1">
      <alignment horizontal="center"/>
      <protection/>
    </xf>
    <xf numFmtId="178" fontId="6" fillId="33" borderId="0" xfId="0" applyNumberFormat="1" applyFont="1" applyFill="1" applyBorder="1" applyAlignment="1" applyProtection="1">
      <alignment horizontal="center"/>
      <protection/>
    </xf>
    <xf numFmtId="183" fontId="6" fillId="33" borderId="0" xfId="0" applyNumberFormat="1" applyFont="1" applyFill="1" applyBorder="1" applyAlignment="1" applyProtection="1">
      <alignment horizontal="center"/>
      <protection/>
    </xf>
    <xf numFmtId="0" fontId="5" fillId="0" borderId="15" xfId="0" applyFont="1" applyBorder="1" applyAlignment="1" applyProtection="1">
      <alignment horizontal="left"/>
      <protection/>
    </xf>
    <xf numFmtId="0" fontId="5" fillId="0" borderId="15" xfId="0" applyFont="1" applyBorder="1" applyAlignment="1" applyProtection="1">
      <alignment horizontal="center"/>
      <protection/>
    </xf>
    <xf numFmtId="0" fontId="6" fillId="0" borderId="30" xfId="0" applyFont="1" applyFill="1" applyBorder="1" applyAlignment="1" applyProtection="1">
      <alignment/>
      <protection/>
    </xf>
    <xf numFmtId="0" fontId="6" fillId="0" borderId="31" xfId="0" applyFont="1" applyFill="1" applyBorder="1" applyAlignment="1" applyProtection="1">
      <alignment/>
      <protection/>
    </xf>
    <xf numFmtId="0" fontId="6" fillId="0" borderId="32" xfId="0" applyFont="1" applyFill="1" applyBorder="1" applyAlignment="1" applyProtection="1">
      <alignment/>
      <protection/>
    </xf>
    <xf numFmtId="0" fontId="6" fillId="0" borderId="33" xfId="0" applyFont="1" applyFill="1" applyBorder="1" applyAlignment="1" applyProtection="1">
      <alignment/>
      <protection/>
    </xf>
    <xf numFmtId="0" fontId="6" fillId="0" borderId="34" xfId="0" applyFont="1" applyFill="1" applyBorder="1" applyAlignment="1" applyProtection="1">
      <alignment/>
      <protection/>
    </xf>
    <xf numFmtId="0" fontId="6" fillId="0" borderId="29" xfId="0" applyFont="1" applyFill="1" applyBorder="1" applyAlignment="1" applyProtection="1">
      <alignment/>
      <protection/>
    </xf>
    <xf numFmtId="0" fontId="14" fillId="0" borderId="0" xfId="0" applyFont="1" applyAlignment="1">
      <alignment/>
    </xf>
    <xf numFmtId="0" fontId="0" fillId="0" borderId="25" xfId="0" applyFill="1" applyBorder="1" applyAlignment="1" applyProtection="1">
      <alignment/>
      <protection/>
    </xf>
    <xf numFmtId="0" fontId="0" fillId="0" borderId="35" xfId="0" applyFill="1" applyBorder="1" applyAlignment="1" applyProtection="1">
      <alignment/>
      <protection/>
    </xf>
    <xf numFmtId="0" fontId="6" fillId="0" borderId="0" xfId="0" applyFont="1" applyBorder="1" applyAlignment="1" applyProtection="1">
      <alignment/>
      <protection/>
    </xf>
    <xf numFmtId="0" fontId="6" fillId="0" borderId="36" xfId="0" applyFont="1" applyFill="1" applyBorder="1" applyAlignment="1" applyProtection="1">
      <alignment/>
      <protection/>
    </xf>
    <xf numFmtId="0" fontId="0" fillId="34" borderId="37" xfId="0" applyFill="1" applyBorder="1" applyAlignment="1" applyProtection="1">
      <alignment/>
      <protection locked="0"/>
    </xf>
    <xf numFmtId="0" fontId="0" fillId="34" borderId="38" xfId="0" applyFill="1" applyBorder="1" applyAlignment="1" applyProtection="1">
      <alignment/>
      <protection locked="0"/>
    </xf>
    <xf numFmtId="0" fontId="0" fillId="34" borderId="39" xfId="0" applyFill="1" applyBorder="1" applyAlignment="1" applyProtection="1">
      <alignment/>
      <protection locked="0"/>
    </xf>
    <xf numFmtId="0" fontId="0" fillId="34" borderId="40" xfId="0" applyFill="1" applyBorder="1" applyAlignment="1" applyProtection="1">
      <alignment/>
      <protection locked="0"/>
    </xf>
    <xf numFmtId="0" fontId="0" fillId="0" borderId="32" xfId="0" applyBorder="1" applyAlignment="1" applyProtection="1">
      <alignment/>
      <protection/>
    </xf>
    <xf numFmtId="0" fontId="7" fillId="0" borderId="34" xfId="0" applyFont="1" applyFill="1" applyBorder="1" applyAlignment="1" applyProtection="1">
      <alignment/>
      <protection/>
    </xf>
    <xf numFmtId="0" fontId="7" fillId="0" borderId="29" xfId="0" applyFont="1" applyFill="1" applyBorder="1" applyAlignment="1" applyProtection="1">
      <alignment/>
      <protection/>
    </xf>
    <xf numFmtId="0" fontId="0" fillId="34" borderId="41" xfId="0" applyFill="1" applyBorder="1" applyAlignment="1" applyProtection="1">
      <alignment/>
      <protection locked="0"/>
    </xf>
    <xf numFmtId="0" fontId="0" fillId="34" borderId="42" xfId="0" applyFill="1" applyBorder="1" applyAlignment="1" applyProtection="1">
      <alignment/>
      <protection locked="0"/>
    </xf>
    <xf numFmtId="178" fontId="6" fillId="0" borderId="15" xfId="0" applyNumberFormat="1" applyFont="1" applyBorder="1" applyAlignment="1" applyProtection="1">
      <alignment horizontal="center"/>
      <protection/>
    </xf>
    <xf numFmtId="0" fontId="6" fillId="0" borderId="24" xfId="0" applyFont="1" applyBorder="1" applyAlignment="1" applyProtection="1">
      <alignment/>
      <protection/>
    </xf>
    <xf numFmtId="178" fontId="6" fillId="0" borderId="18" xfId="0" applyNumberFormat="1" applyFont="1" applyBorder="1" applyAlignment="1" applyProtection="1">
      <alignment horizontal="center"/>
      <protection/>
    </xf>
    <xf numFmtId="2" fontId="6" fillId="0" borderId="43" xfId="0" applyNumberFormat="1" applyFont="1" applyBorder="1" applyAlignment="1" applyProtection="1">
      <alignment horizontal="center"/>
      <protection/>
    </xf>
    <xf numFmtId="178" fontId="6" fillId="0" borderId="44" xfId="0" applyNumberFormat="1" applyFont="1" applyBorder="1" applyAlignment="1" applyProtection="1">
      <alignment horizontal="left"/>
      <protection/>
    </xf>
    <xf numFmtId="178" fontId="6" fillId="0" borderId="45" xfId="0" applyNumberFormat="1" applyFont="1" applyBorder="1" applyAlignment="1" applyProtection="1">
      <alignment horizontal="left"/>
      <protection/>
    </xf>
    <xf numFmtId="178" fontId="6" fillId="0" borderId="46" xfId="0" applyNumberFormat="1" applyFont="1" applyBorder="1" applyAlignment="1" applyProtection="1">
      <alignment horizontal="right"/>
      <protection/>
    </xf>
    <xf numFmtId="0" fontId="0" fillId="35" borderId="0" xfId="0" applyFill="1" applyBorder="1" applyAlignment="1">
      <alignment/>
    </xf>
    <xf numFmtId="0" fontId="0" fillId="36" borderId="0" xfId="0" applyFill="1" applyBorder="1" applyAlignment="1">
      <alignment/>
    </xf>
    <xf numFmtId="0" fontId="1" fillId="36" borderId="0" xfId="0" applyFont="1" applyFill="1" applyBorder="1" applyAlignment="1" applyProtection="1">
      <alignment/>
      <protection/>
    </xf>
    <xf numFmtId="0" fontId="0" fillId="37" borderId="0" xfId="0" applyFill="1" applyAlignment="1">
      <alignment/>
    </xf>
    <xf numFmtId="0" fontId="17" fillId="36" borderId="44" xfId="0" applyFont="1" applyFill="1" applyBorder="1" applyAlignment="1" applyProtection="1">
      <alignment horizontal="center"/>
      <protection/>
    </xf>
    <xf numFmtId="183" fontId="17" fillId="36" borderId="0" xfId="0" applyNumberFormat="1" applyFont="1" applyFill="1" applyBorder="1" applyAlignment="1" applyProtection="1">
      <alignment horizontal="center"/>
      <protection/>
    </xf>
    <xf numFmtId="1" fontId="17" fillId="36" borderId="0" xfId="0" applyNumberFormat="1" applyFont="1" applyFill="1" applyBorder="1" applyAlignment="1" applyProtection="1">
      <alignment horizontal="center"/>
      <protection/>
    </xf>
    <xf numFmtId="178" fontId="17" fillId="36" borderId="0" xfId="0" applyNumberFormat="1" applyFont="1" applyFill="1" applyBorder="1" applyAlignment="1" applyProtection="1">
      <alignment horizontal="center"/>
      <protection/>
    </xf>
    <xf numFmtId="0" fontId="12" fillId="36" borderId="0" xfId="0" applyFont="1" applyFill="1" applyBorder="1" applyAlignment="1" applyProtection="1">
      <alignment horizontal="center"/>
      <protection/>
    </xf>
    <xf numFmtId="0" fontId="18" fillId="36" borderId="44" xfId="0" applyFont="1" applyFill="1" applyBorder="1" applyAlignment="1" applyProtection="1">
      <alignment horizontal="center"/>
      <protection/>
    </xf>
    <xf numFmtId="0" fontId="18" fillId="36" borderId="0" xfId="0" applyFont="1" applyFill="1" applyBorder="1" applyAlignment="1" applyProtection="1">
      <alignment horizontal="center"/>
      <protection/>
    </xf>
    <xf numFmtId="0" fontId="6" fillId="35" borderId="0" xfId="0" applyFont="1" applyFill="1" applyBorder="1" applyAlignment="1" applyProtection="1">
      <alignment/>
      <protection/>
    </xf>
    <xf numFmtId="0" fontId="13" fillId="37" borderId="0" xfId="0" applyFont="1" applyFill="1" applyBorder="1" applyAlignment="1" applyProtection="1">
      <alignment horizontal="center"/>
      <protection/>
    </xf>
    <xf numFmtId="0" fontId="0" fillId="37" borderId="0" xfId="0" applyFill="1" applyAlignment="1" applyProtection="1">
      <alignment/>
      <protection/>
    </xf>
    <xf numFmtId="0" fontId="0" fillId="34" borderId="25" xfId="0" applyFill="1" applyBorder="1" applyAlignment="1" applyProtection="1">
      <alignment/>
      <protection locked="0"/>
    </xf>
    <xf numFmtId="0" fontId="0" fillId="34" borderId="26" xfId="0" applyFill="1" applyBorder="1" applyAlignment="1" applyProtection="1">
      <alignment/>
      <protection locked="0"/>
    </xf>
    <xf numFmtId="0" fontId="18" fillId="0" borderId="0" xfId="0" applyFont="1" applyAlignment="1">
      <alignment/>
    </xf>
    <xf numFmtId="0" fontId="18" fillId="0" borderId="24" xfId="0" applyFont="1" applyBorder="1" applyAlignment="1" applyProtection="1">
      <alignment/>
      <protection/>
    </xf>
    <xf numFmtId="0" fontId="15" fillId="0" borderId="32" xfId="0" applyFont="1" applyBorder="1" applyAlignment="1" applyProtection="1">
      <alignment/>
      <protection/>
    </xf>
    <xf numFmtId="0" fontId="15" fillId="0" borderId="0" xfId="0" applyFont="1" applyBorder="1" applyAlignment="1" applyProtection="1">
      <alignment/>
      <protection/>
    </xf>
    <xf numFmtId="178" fontId="15" fillId="0" borderId="10" xfId="0" applyNumberFormat="1" applyFont="1" applyBorder="1" applyAlignment="1" applyProtection="1">
      <alignment horizontal="center"/>
      <protection/>
    </xf>
    <xf numFmtId="0" fontId="15" fillId="0" borderId="47" xfId="0" applyFont="1" applyFill="1" applyBorder="1" applyAlignment="1" applyProtection="1">
      <alignment/>
      <protection/>
    </xf>
    <xf numFmtId="0" fontId="15" fillId="0" borderId="48"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0" fontId="15" fillId="0" borderId="47" xfId="0" applyFont="1" applyFill="1" applyBorder="1" applyAlignment="1" applyProtection="1">
      <alignment horizontal="center"/>
      <protection/>
    </xf>
    <xf numFmtId="0" fontId="15" fillId="0" borderId="50" xfId="0" applyFont="1" applyFill="1" applyBorder="1" applyAlignment="1" applyProtection="1">
      <alignment horizontal="center"/>
      <protection/>
    </xf>
    <xf numFmtId="0" fontId="15" fillId="0" borderId="25" xfId="0" applyFont="1" applyFill="1" applyBorder="1" applyAlignment="1" applyProtection="1">
      <alignment horizontal="center"/>
      <protection/>
    </xf>
    <xf numFmtId="0" fontId="15" fillId="0" borderId="51" xfId="0" applyFont="1" applyFill="1" applyBorder="1" applyAlignment="1" applyProtection="1">
      <alignment horizontal="center"/>
      <protection/>
    </xf>
    <xf numFmtId="0" fontId="0" fillId="34" borderId="52" xfId="0" applyFill="1" applyBorder="1" applyAlignment="1" applyProtection="1">
      <alignment/>
      <protection locked="0"/>
    </xf>
    <xf numFmtId="0" fontId="0" fillId="34" borderId="16" xfId="0" applyFill="1" applyBorder="1" applyAlignment="1" applyProtection="1">
      <alignment/>
      <protection locked="0"/>
    </xf>
    <xf numFmtId="0" fontId="0" fillId="34" borderId="53" xfId="0" applyFill="1" applyBorder="1" applyAlignment="1" applyProtection="1">
      <alignment/>
      <protection locked="0"/>
    </xf>
    <xf numFmtId="0" fontId="0" fillId="0" borderId="52" xfId="0" applyBorder="1" applyAlignment="1" applyProtection="1">
      <alignment/>
      <protection/>
    </xf>
    <xf numFmtId="0" fontId="9" fillId="34" borderId="11" xfId="0" applyFont="1" applyFill="1" applyBorder="1" applyAlignment="1" applyProtection="1">
      <alignment/>
      <protection locked="0"/>
    </xf>
    <xf numFmtId="2" fontId="6" fillId="0" borderId="46" xfId="0" applyNumberFormat="1" applyFont="1" applyBorder="1" applyAlignment="1" applyProtection="1">
      <alignment horizontal="right"/>
      <protection/>
    </xf>
    <xf numFmtId="2" fontId="6" fillId="0" borderId="45" xfId="0" applyNumberFormat="1" applyFont="1" applyBorder="1" applyAlignment="1">
      <alignment horizontal="center"/>
    </xf>
    <xf numFmtId="0" fontId="26" fillId="0" borderId="0" xfId="0" applyFont="1" applyAlignment="1" applyProtection="1">
      <alignment/>
      <protection/>
    </xf>
    <xf numFmtId="0" fontId="11" fillId="38" borderId="0" xfId="0" applyFont="1" applyFill="1" applyAlignment="1" applyProtection="1">
      <alignment/>
      <protection locked="0"/>
    </xf>
    <xf numFmtId="0" fontId="0" fillId="38" borderId="0" xfId="0" applyFill="1" applyAlignment="1" applyProtection="1">
      <alignment/>
      <protection locked="0"/>
    </xf>
    <xf numFmtId="0" fontId="14" fillId="0" borderId="0" xfId="0" applyFont="1" applyBorder="1" applyAlignment="1" applyProtection="1">
      <alignment/>
      <protection/>
    </xf>
    <xf numFmtId="0" fontId="23" fillId="38" borderId="0" xfId="0" applyFont="1" applyFill="1" applyAlignment="1" applyProtection="1">
      <alignment/>
      <protection locked="0"/>
    </xf>
    <xf numFmtId="0" fontId="34" fillId="38" borderId="0" xfId="0" applyFont="1" applyFill="1" applyAlignment="1" applyProtection="1">
      <alignment/>
      <protection locked="0"/>
    </xf>
    <xf numFmtId="0" fontId="5" fillId="34" borderId="50" xfId="0" applyFont="1" applyFill="1" applyBorder="1" applyAlignment="1" applyProtection="1">
      <alignment/>
      <protection locked="0"/>
    </xf>
    <xf numFmtId="0" fontId="44" fillId="0" borderId="0" xfId="0" applyFont="1" applyBorder="1" applyAlignment="1" applyProtection="1">
      <alignment/>
      <protection/>
    </xf>
    <xf numFmtId="0" fontId="35" fillId="0" borderId="0" xfId="0" applyFont="1" applyBorder="1" applyAlignment="1" applyProtection="1">
      <alignment/>
      <protection/>
    </xf>
    <xf numFmtId="0" fontId="31" fillId="0" borderId="0" xfId="0" applyFont="1" applyAlignment="1">
      <alignment/>
    </xf>
    <xf numFmtId="0" fontId="35" fillId="0" borderId="24" xfId="0" applyFont="1" applyBorder="1" applyAlignment="1" applyProtection="1">
      <alignment/>
      <protection/>
    </xf>
    <xf numFmtId="0" fontId="44" fillId="0" borderId="0" xfId="0" applyFont="1" applyBorder="1" applyAlignment="1" applyProtection="1">
      <alignment horizontal="left"/>
      <protection/>
    </xf>
    <xf numFmtId="0" fontId="46" fillId="0" borderId="0" xfId="0" applyFont="1" applyAlignment="1" applyProtection="1">
      <alignment/>
      <protection/>
    </xf>
    <xf numFmtId="178" fontId="6" fillId="0" borderId="0" xfId="0" applyNumberFormat="1" applyFont="1" applyBorder="1" applyAlignment="1" applyProtection="1">
      <alignment horizontal="left"/>
      <protection/>
    </xf>
    <xf numFmtId="178" fontId="6" fillId="0" borderId="44" xfId="0" applyNumberFormat="1" applyFont="1" applyBorder="1" applyAlignment="1" applyProtection="1">
      <alignment horizontal="left"/>
      <protection/>
    </xf>
    <xf numFmtId="0" fontId="0" fillId="0" borderId="43" xfId="0" applyBorder="1" applyAlignment="1">
      <alignment horizontal="left"/>
    </xf>
    <xf numFmtId="0" fontId="7" fillId="34" borderId="53" xfId="0" applyFont="1" applyFill="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4" xfId="0" applyFont="1" applyBorder="1" applyAlignment="1" applyProtection="1">
      <alignment horizontal="left"/>
      <protection locked="0"/>
    </xf>
    <xf numFmtId="0" fontId="38" fillId="34" borderId="53" xfId="0" applyFont="1" applyFill="1" applyBorder="1" applyAlignment="1" applyProtection="1">
      <alignment horizontal="center"/>
      <protection locked="0"/>
    </xf>
    <xf numFmtId="0" fontId="39" fillId="0" borderId="53" xfId="0" applyFont="1" applyBorder="1" applyAlignment="1" applyProtection="1">
      <alignment horizontal="center"/>
      <protection locked="0"/>
    </xf>
    <xf numFmtId="0" fontId="39" fillId="0" borderId="54" xfId="0" applyFont="1" applyBorder="1" applyAlignment="1" applyProtection="1">
      <alignment horizontal="center"/>
      <protection locked="0"/>
    </xf>
    <xf numFmtId="0" fontId="38" fillId="34" borderId="39" xfId="0" applyFont="1" applyFill="1" applyBorder="1" applyAlignment="1" applyProtection="1">
      <alignment horizontal="left"/>
      <protection locked="0"/>
    </xf>
    <xf numFmtId="0" fontId="38" fillId="0" borderId="39" xfId="0" applyFont="1" applyBorder="1" applyAlignment="1" applyProtection="1">
      <alignment horizontal="left"/>
      <protection locked="0"/>
    </xf>
    <xf numFmtId="0" fontId="38" fillId="0" borderId="40" xfId="0" applyFont="1" applyBorder="1" applyAlignment="1" applyProtection="1">
      <alignment horizontal="left"/>
      <protection locked="0"/>
    </xf>
    <xf numFmtId="0" fontId="43" fillId="34" borderId="30" xfId="0" applyFont="1" applyFill="1" applyBorder="1" applyAlignment="1" applyProtection="1">
      <alignment horizontal="center"/>
      <protection locked="0"/>
    </xf>
    <xf numFmtId="0" fontId="43" fillId="34" borderId="25" xfId="0" applyFont="1" applyFill="1" applyBorder="1" applyAlignment="1" applyProtection="1">
      <alignment/>
      <protection locked="0"/>
    </xf>
    <xf numFmtId="0" fontId="43" fillId="34" borderId="26" xfId="0" applyFont="1" applyFill="1" applyBorder="1" applyAlignment="1" applyProtection="1">
      <alignment/>
      <protection locked="0"/>
    </xf>
    <xf numFmtId="0" fontId="19" fillId="0" borderId="26" xfId="0" applyFont="1" applyBorder="1" applyAlignment="1" applyProtection="1">
      <alignment horizontal="center"/>
      <protection locked="0"/>
    </xf>
    <xf numFmtId="0" fontId="35" fillId="0" borderId="24" xfId="0" applyFont="1" applyBorder="1" applyAlignment="1" applyProtection="1">
      <alignment horizontal="center"/>
      <protection/>
    </xf>
    <xf numFmtId="0" fontId="45" fillId="0" borderId="24" xfId="0" applyFont="1" applyBorder="1" applyAlignment="1" applyProtection="1">
      <alignment horizontal="center"/>
      <protection/>
    </xf>
    <xf numFmtId="0" fontId="5" fillId="34" borderId="30" xfId="0" applyFont="1" applyFill="1" applyBorder="1" applyAlignment="1" applyProtection="1">
      <alignment horizontal="center"/>
      <protection locked="0"/>
    </xf>
    <xf numFmtId="0" fontId="0" fillId="0" borderId="26" xfId="0" applyFont="1" applyBorder="1" applyAlignment="1" applyProtection="1">
      <alignment horizontal="center"/>
      <protection locked="0"/>
    </xf>
    <xf numFmtId="0" fontId="44" fillId="0" borderId="0" xfId="0" applyFont="1" applyBorder="1" applyAlignment="1" applyProtection="1">
      <alignment horizontal="center"/>
      <protection/>
    </xf>
    <xf numFmtId="183" fontId="6" fillId="0" borderId="15" xfId="0" applyNumberFormat="1" applyFont="1" applyBorder="1" applyAlignment="1" applyProtection="1">
      <alignment horizontal="center"/>
      <protection/>
    </xf>
    <xf numFmtId="0" fontId="5" fillId="34" borderId="25" xfId="0" applyFont="1" applyFill="1" applyBorder="1" applyAlignment="1" applyProtection="1">
      <alignment horizontal="center"/>
      <protection locked="0"/>
    </xf>
    <xf numFmtId="0" fontId="5" fillId="34" borderId="26" xfId="0" applyFont="1" applyFill="1" applyBorder="1" applyAlignment="1" applyProtection="1">
      <alignment horizontal="center"/>
      <protection locked="0"/>
    </xf>
    <xf numFmtId="0" fontId="40" fillId="34" borderId="55" xfId="0" applyFont="1" applyFill="1" applyBorder="1" applyAlignment="1" applyProtection="1">
      <alignment/>
      <protection locked="0"/>
    </xf>
    <xf numFmtId="0" fontId="42" fillId="0" borderId="37" xfId="0" applyFont="1" applyBorder="1" applyAlignment="1" applyProtection="1">
      <alignment/>
      <protection locked="0"/>
    </xf>
    <xf numFmtId="0" fontId="42" fillId="0" borderId="22" xfId="0" applyFont="1" applyBorder="1" applyAlignment="1" applyProtection="1">
      <alignment/>
      <protection locked="0"/>
    </xf>
    <xf numFmtId="0" fontId="9" fillId="0" borderId="11" xfId="0" applyFont="1" applyFill="1" applyBorder="1" applyAlignment="1" applyProtection="1">
      <alignment/>
      <protection/>
    </xf>
    <xf numFmtId="0" fontId="0" fillId="0" borderId="56" xfId="0" applyFill="1" applyBorder="1" applyAlignment="1" applyProtection="1">
      <alignment/>
      <protection/>
    </xf>
    <xf numFmtId="0" fontId="9" fillId="0" borderId="19" xfId="0" applyFont="1" applyFill="1" applyBorder="1" applyAlignment="1" applyProtection="1">
      <alignment/>
      <protection/>
    </xf>
    <xf numFmtId="0" fontId="0" fillId="0" borderId="57" xfId="0" applyFill="1" applyBorder="1" applyAlignment="1" applyProtection="1">
      <alignment/>
      <protection/>
    </xf>
    <xf numFmtId="0" fontId="40" fillId="34" borderId="19" xfId="0" applyFont="1" applyFill="1" applyBorder="1" applyAlignment="1" applyProtection="1">
      <alignment horizontal="left"/>
      <protection locked="0"/>
    </xf>
    <xf numFmtId="0" fontId="41" fillId="0" borderId="39" xfId="0" applyFont="1" applyBorder="1" applyAlignment="1" applyProtection="1">
      <alignment horizontal="left"/>
      <protection locked="0"/>
    </xf>
    <xf numFmtId="0" fontId="41" fillId="0" borderId="57" xfId="0" applyFont="1" applyBorder="1" applyAlignment="1" applyProtection="1">
      <alignment horizontal="left"/>
      <protection locked="0"/>
    </xf>
    <xf numFmtId="178" fontId="15" fillId="0" borderId="15" xfId="0" applyNumberFormat="1" applyFont="1" applyBorder="1" applyAlignment="1" applyProtection="1">
      <alignment horizontal="center"/>
      <protection/>
    </xf>
    <xf numFmtId="178" fontId="6" fillId="0" borderId="44" xfId="0" applyNumberFormat="1" applyFont="1" applyBorder="1" applyAlignment="1" applyProtection="1">
      <alignment horizontal="center"/>
      <protection/>
    </xf>
    <xf numFmtId="178" fontId="6" fillId="0" borderId="43" xfId="0" applyNumberFormat="1" applyFont="1" applyBorder="1" applyAlignment="1" applyProtection="1">
      <alignment horizontal="center"/>
      <protection/>
    </xf>
    <xf numFmtId="178" fontId="6" fillId="0" borderId="21" xfId="0" applyNumberFormat="1" applyFont="1" applyBorder="1" applyAlignment="1" applyProtection="1">
      <alignment horizontal="center"/>
      <protection/>
    </xf>
    <xf numFmtId="0" fontId="6" fillId="0" borderId="20" xfId="0" applyFont="1" applyBorder="1" applyAlignment="1" applyProtection="1">
      <alignment horizontal="center"/>
      <protection/>
    </xf>
    <xf numFmtId="178" fontId="5" fillId="34" borderId="30" xfId="0" applyNumberFormat="1" applyFont="1" applyFill="1" applyBorder="1" applyAlignment="1" applyProtection="1">
      <alignment horizontal="center"/>
      <protection locked="0"/>
    </xf>
    <xf numFmtId="178" fontId="5" fillId="34" borderId="25" xfId="0" applyNumberFormat="1" applyFont="1" applyFill="1" applyBorder="1" applyAlignment="1" applyProtection="1">
      <alignment horizontal="center"/>
      <protection locked="0"/>
    </xf>
    <xf numFmtId="178" fontId="5" fillId="34" borderId="26" xfId="0" applyNumberFormat="1" applyFont="1" applyFill="1" applyBorder="1" applyAlignment="1" applyProtection="1">
      <alignment horizontal="center"/>
      <protection locked="0"/>
    </xf>
    <xf numFmtId="0" fontId="9" fillId="0" borderId="30" xfId="0" applyFont="1" applyFill="1" applyBorder="1" applyAlignment="1" applyProtection="1">
      <alignment/>
      <protection/>
    </xf>
    <xf numFmtId="0" fontId="9" fillId="0" borderId="25" xfId="0" applyFont="1" applyFill="1" applyBorder="1" applyAlignment="1" applyProtection="1">
      <alignment/>
      <protection/>
    </xf>
    <xf numFmtId="0" fontId="9" fillId="0" borderId="26" xfId="0" applyFont="1" applyFill="1" applyBorder="1" applyAlignment="1" applyProtection="1">
      <alignment/>
      <protection/>
    </xf>
    <xf numFmtId="0" fontId="9" fillId="0" borderId="30" xfId="0" applyFont="1" applyFill="1" applyBorder="1" applyAlignment="1" applyProtection="1">
      <alignment horizontal="left"/>
      <protection/>
    </xf>
    <xf numFmtId="0" fontId="9" fillId="0" borderId="25" xfId="0" applyFont="1" applyFill="1" applyBorder="1" applyAlignment="1" applyProtection="1">
      <alignment horizontal="left"/>
      <protection/>
    </xf>
    <xf numFmtId="0" fontId="9" fillId="0" borderId="26" xfId="0" applyFont="1" applyFill="1" applyBorder="1" applyAlignment="1" applyProtection="1">
      <alignment horizontal="left"/>
      <protection/>
    </xf>
    <xf numFmtId="0" fontId="9" fillId="0" borderId="31" xfId="0" applyFont="1" applyFill="1" applyBorder="1" applyAlignment="1" applyProtection="1">
      <alignment/>
      <protection/>
    </xf>
    <xf numFmtId="0" fontId="9" fillId="0" borderId="32" xfId="0" applyFont="1" applyFill="1" applyBorder="1" applyAlignment="1" applyProtection="1">
      <alignment/>
      <protection/>
    </xf>
    <xf numFmtId="0" fontId="9" fillId="0" borderId="58" xfId="0" applyFont="1" applyFill="1" applyBorder="1" applyAlignment="1" applyProtection="1">
      <alignment/>
      <protection/>
    </xf>
    <xf numFmtId="0" fontId="5" fillId="0" borderId="15" xfId="0" applyFont="1" applyBorder="1" applyAlignment="1" applyProtection="1">
      <alignment horizontal="left"/>
      <protection/>
    </xf>
    <xf numFmtId="0" fontId="5" fillId="0" borderId="16" xfId="0" applyFont="1" applyBorder="1" applyAlignment="1" applyProtection="1">
      <alignment horizontal="center"/>
      <protection/>
    </xf>
    <xf numFmtId="0" fontId="5" fillId="0" borderId="15" xfId="0" applyFont="1" applyBorder="1" applyAlignment="1" applyProtection="1">
      <alignment horizontal="center"/>
      <protection/>
    </xf>
    <xf numFmtId="0" fontId="6" fillId="34" borderId="16" xfId="0" applyFont="1" applyFill="1" applyBorder="1" applyAlignment="1" applyProtection="1">
      <alignment horizontal="center"/>
      <protection locked="0"/>
    </xf>
    <xf numFmtId="0" fontId="6" fillId="34" borderId="59" xfId="0" applyFont="1" applyFill="1" applyBorder="1" applyAlignment="1" applyProtection="1">
      <alignment horizontal="center"/>
      <protection locked="0"/>
    </xf>
    <xf numFmtId="0" fontId="15" fillId="0" borderId="55" xfId="0" applyFont="1" applyBorder="1" applyAlignment="1" applyProtection="1">
      <alignment horizontal="center"/>
      <protection/>
    </xf>
    <xf numFmtId="0" fontId="15" fillId="0" borderId="22" xfId="0" applyFont="1" applyBorder="1" applyAlignment="1" applyProtection="1">
      <alignment horizontal="center"/>
      <protection/>
    </xf>
    <xf numFmtId="183" fontId="6" fillId="0" borderId="18" xfId="0" applyNumberFormat="1" applyFont="1" applyBorder="1" applyAlignment="1" applyProtection="1">
      <alignment horizontal="center"/>
      <protection/>
    </xf>
    <xf numFmtId="0" fontId="15" fillId="0" borderId="60" xfId="0" applyFont="1" applyFill="1" applyBorder="1" applyAlignment="1" applyProtection="1">
      <alignment/>
      <protection/>
    </xf>
    <xf numFmtId="0" fontId="15" fillId="0" borderId="27" xfId="0" applyFont="1" applyFill="1" applyBorder="1" applyAlignment="1" applyProtection="1">
      <alignment/>
      <protection/>
    </xf>
    <xf numFmtId="178" fontId="15" fillId="0" borderId="16" xfId="0" applyNumberFormat="1" applyFont="1" applyBorder="1" applyAlignment="1" applyProtection="1">
      <alignment horizontal="center"/>
      <protection/>
    </xf>
    <xf numFmtId="178" fontId="15" fillId="0" borderId="59" xfId="0" applyNumberFormat="1" applyFont="1" applyBorder="1" applyAlignment="1" applyProtection="1">
      <alignment horizontal="center"/>
      <protection/>
    </xf>
    <xf numFmtId="1" fontId="6" fillId="34" borderId="16" xfId="0" applyNumberFormat="1" applyFont="1" applyFill="1" applyBorder="1" applyAlignment="1" applyProtection="1">
      <alignment horizontal="center"/>
      <protection locked="0"/>
    </xf>
    <xf numFmtId="1" fontId="6" fillId="34" borderId="59" xfId="0" applyNumberFormat="1" applyFont="1" applyFill="1" applyBorder="1" applyAlignment="1" applyProtection="1">
      <alignment horizontal="center"/>
      <protection locked="0"/>
    </xf>
    <xf numFmtId="178" fontId="15" fillId="0" borderId="10" xfId="0" applyNumberFormat="1" applyFont="1" applyBorder="1" applyAlignment="1" applyProtection="1">
      <alignment horizontal="center"/>
      <protection/>
    </xf>
    <xf numFmtId="1" fontId="6" fillId="34" borderId="15" xfId="0" applyNumberFormat="1" applyFont="1" applyFill="1" applyBorder="1" applyAlignment="1" applyProtection="1">
      <alignment horizontal="center"/>
      <protection locked="0"/>
    </xf>
    <xf numFmtId="1" fontId="6" fillId="0" borderId="15" xfId="0" applyNumberFormat="1" applyFont="1" applyBorder="1" applyAlignment="1" applyProtection="1">
      <alignment horizontal="center"/>
      <protection/>
    </xf>
    <xf numFmtId="1" fontId="6" fillId="0" borderId="18" xfId="0" applyNumberFormat="1" applyFont="1" applyBorder="1" applyAlignment="1" applyProtection="1">
      <alignment horizontal="center"/>
      <protection/>
    </xf>
    <xf numFmtId="178" fontId="15" fillId="0" borderId="55" xfId="0" applyNumberFormat="1" applyFont="1" applyBorder="1" applyAlignment="1" applyProtection="1">
      <alignment horizontal="center"/>
      <protection/>
    </xf>
    <xf numFmtId="178" fontId="15" fillId="0" borderId="37" xfId="0" applyNumberFormat="1" applyFont="1" applyBorder="1" applyAlignment="1" applyProtection="1">
      <alignment horizontal="center"/>
      <protection/>
    </xf>
    <xf numFmtId="0" fontId="15" fillId="0" borderId="37" xfId="0" applyFont="1" applyBorder="1" applyAlignment="1" applyProtection="1">
      <alignment/>
      <protection/>
    </xf>
    <xf numFmtId="0" fontId="15" fillId="0" borderId="22" xfId="0" applyFont="1" applyBorder="1" applyAlignment="1" applyProtection="1">
      <alignment/>
      <protection/>
    </xf>
    <xf numFmtId="0" fontId="15" fillId="0" borderId="37" xfId="0" applyFont="1" applyBorder="1" applyAlignment="1" applyProtection="1">
      <alignment horizontal="center"/>
      <protection/>
    </xf>
    <xf numFmtId="183" fontId="15" fillId="0" borderId="10" xfId="0" applyNumberFormat="1" applyFont="1" applyBorder="1" applyAlignment="1" applyProtection="1">
      <alignment horizontal="center"/>
      <protection/>
    </xf>
    <xf numFmtId="2" fontId="6" fillId="0" borderId="10" xfId="0" applyNumberFormat="1" applyFont="1" applyBorder="1" applyAlignment="1" applyProtection="1">
      <alignment horizontal="center"/>
      <protection/>
    </xf>
    <xf numFmtId="2" fontId="6" fillId="0" borderId="16" xfId="0" applyNumberFormat="1" applyFont="1" applyBorder="1" applyAlignment="1" applyProtection="1">
      <alignment horizontal="center"/>
      <protection/>
    </xf>
    <xf numFmtId="2" fontId="6" fillId="0" borderId="59" xfId="0" applyNumberFormat="1" applyFont="1" applyBorder="1" applyAlignment="1" applyProtection="1">
      <alignment horizontal="center"/>
      <protection/>
    </xf>
    <xf numFmtId="178" fontId="6" fillId="0" borderId="31" xfId="0" applyNumberFormat="1" applyFont="1" applyBorder="1" applyAlignment="1" applyProtection="1">
      <alignment horizontal="center"/>
      <protection/>
    </xf>
    <xf numFmtId="178" fontId="6" fillId="0" borderId="58" xfId="0" applyNumberFormat="1" applyFont="1" applyBorder="1" applyAlignment="1" applyProtection="1">
      <alignment horizontal="center"/>
      <protection/>
    </xf>
    <xf numFmtId="183" fontId="6" fillId="0" borderId="46" xfId="0" applyNumberFormat="1" applyFont="1" applyBorder="1" applyAlignment="1" applyProtection="1">
      <alignment horizontal="center"/>
      <protection/>
    </xf>
    <xf numFmtId="183" fontId="6" fillId="0" borderId="45" xfId="0" applyNumberFormat="1" applyFont="1" applyBorder="1" applyAlignment="1" applyProtection="1">
      <alignment horizontal="center"/>
      <protection/>
    </xf>
    <xf numFmtId="0" fontId="6" fillId="0" borderId="31" xfId="0" applyFont="1" applyBorder="1" applyAlignment="1" applyProtection="1">
      <alignment horizontal="center"/>
      <protection/>
    </xf>
    <xf numFmtId="0" fontId="6" fillId="0" borderId="58" xfId="0" applyFont="1" applyBorder="1" applyAlignment="1" applyProtection="1">
      <alignment horizontal="center"/>
      <protection/>
    </xf>
    <xf numFmtId="0" fontId="15" fillId="0" borderId="16" xfId="0" applyFont="1" applyFill="1" applyBorder="1" applyAlignment="1" applyProtection="1">
      <alignment/>
      <protection/>
    </xf>
    <xf numFmtId="0" fontId="0" fillId="0" borderId="59" xfId="0" applyFill="1" applyBorder="1" applyAlignment="1" applyProtection="1">
      <alignment/>
      <protection/>
    </xf>
    <xf numFmtId="0" fontId="6" fillId="0" borderId="42" xfId="0" applyFont="1" applyFill="1" applyBorder="1" applyAlignment="1" applyProtection="1">
      <alignment horizontal="left"/>
      <protection/>
    </xf>
    <xf numFmtId="0" fontId="0" fillId="0" borderId="39" xfId="0" applyBorder="1" applyAlignment="1">
      <alignment horizontal="left"/>
    </xf>
    <xf numFmtId="0" fontId="0" fillId="0" borderId="57" xfId="0" applyBorder="1" applyAlignment="1">
      <alignment horizontal="left"/>
    </xf>
    <xf numFmtId="2" fontId="6" fillId="0" borderId="61" xfId="0" applyNumberFormat="1" applyFont="1" applyBorder="1" applyAlignment="1" applyProtection="1">
      <alignment horizont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3">
    <dxf>
      <font>
        <color indexed="10"/>
      </font>
    </dxf>
    <dxf>
      <font>
        <b/>
        <i val="0"/>
        <strike val="0"/>
        <color indexed="10"/>
      </font>
    </dxf>
    <dxf>
      <font>
        <color indexed="2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43</xdr:row>
      <xdr:rowOff>47625</xdr:rowOff>
    </xdr:from>
    <xdr:to>
      <xdr:col>43</xdr:col>
      <xdr:colOff>295275</xdr:colOff>
      <xdr:row>44</xdr:row>
      <xdr:rowOff>66675</xdr:rowOff>
    </xdr:to>
    <xdr:sp>
      <xdr:nvSpPr>
        <xdr:cNvPr id="1" name="Text Box 11"/>
        <xdr:cNvSpPr txBox="1">
          <a:spLocks noChangeArrowheads="1"/>
        </xdr:cNvSpPr>
      </xdr:nvSpPr>
      <xdr:spPr>
        <a:xfrm>
          <a:off x="904875" y="8801100"/>
          <a:ext cx="9439275" cy="180975"/>
        </a:xfrm>
        <a:prstGeom prst="rect">
          <a:avLst/>
        </a:prstGeom>
        <a:solidFill>
          <a:srgbClr val="FFFFFF"/>
        </a:solidFill>
        <a:ln w="9525" cmpd="sng">
          <a:noFill/>
        </a:ln>
      </xdr:spPr>
      <xdr:txBody>
        <a:bodyPr vertOverflow="clip" wrap="square" lIns="27432" tIns="27432" rIns="0" bIns="0"/>
        <a:p>
          <a:pPr algn="l">
            <a:defRPr/>
          </a:pPr>
          <a:r>
            <a:rPr lang="en-US" cap="none" sz="1200" b="1" i="0" u="none" baseline="0">
              <a:solidFill>
                <a:srgbClr val="FF0000"/>
              </a:solidFill>
              <a:latin typeface="Times New Roman"/>
              <a:ea typeface="Times New Roman"/>
              <a:cs typeface="Times New Roman"/>
            </a:rPr>
            <a:t>Transcrever as colunas acima para a Tabela "OPERAÇÃO DA CAPTAÇÃO" no </a:t>
          </a:r>
          <a:r>
            <a:rPr lang="en-US" cap="none" sz="1200" b="1" i="0" u="sng" baseline="0">
              <a:solidFill>
                <a:srgbClr val="FF0000"/>
              </a:solidFill>
              <a:latin typeface="Times New Roman"/>
              <a:ea typeface="Times New Roman"/>
              <a:cs typeface="Times New Roman"/>
            </a:rPr>
            <a:t>FORMULÁRIO de IRRIGAÇÃO.</a:t>
          </a:r>
          <a:r>
            <a:rPr lang="en-US" cap="none" sz="1200" b="1" i="0" u="none" baseline="0">
              <a:solidFill>
                <a:srgbClr val="FF0000"/>
              </a:solidFill>
              <a:latin typeface="Times New Roman"/>
              <a:ea typeface="Times New Roman"/>
              <a:cs typeface="Times New Roman"/>
            </a:rPr>
            <a:t> </a:t>
          </a:r>
        </a:p>
      </xdr:txBody>
    </xdr:sp>
    <xdr:clientData/>
  </xdr:twoCellAnchor>
  <xdr:twoCellAnchor>
    <xdr:from>
      <xdr:col>4</xdr:col>
      <xdr:colOff>209550</xdr:colOff>
      <xdr:row>43</xdr:row>
      <xdr:rowOff>19050</xdr:rowOff>
    </xdr:from>
    <xdr:to>
      <xdr:col>23</xdr:col>
      <xdr:colOff>76200</xdr:colOff>
      <xdr:row>43</xdr:row>
      <xdr:rowOff>19050</xdr:rowOff>
    </xdr:to>
    <xdr:sp>
      <xdr:nvSpPr>
        <xdr:cNvPr id="2" name="Line 52"/>
        <xdr:cNvSpPr>
          <a:spLocks/>
        </xdr:cNvSpPr>
      </xdr:nvSpPr>
      <xdr:spPr>
        <a:xfrm>
          <a:off x="857250" y="8772525"/>
          <a:ext cx="51530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42</xdr:row>
      <xdr:rowOff>19050</xdr:rowOff>
    </xdr:from>
    <xdr:to>
      <xdr:col>4</xdr:col>
      <xdr:colOff>304800</xdr:colOff>
      <xdr:row>43</xdr:row>
      <xdr:rowOff>19050</xdr:rowOff>
    </xdr:to>
    <xdr:sp>
      <xdr:nvSpPr>
        <xdr:cNvPr id="3" name="AutoShape 53"/>
        <xdr:cNvSpPr>
          <a:spLocks/>
        </xdr:cNvSpPr>
      </xdr:nvSpPr>
      <xdr:spPr>
        <a:xfrm>
          <a:off x="828675" y="8610600"/>
          <a:ext cx="123825" cy="161925"/>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42</xdr:row>
      <xdr:rowOff>19050</xdr:rowOff>
    </xdr:from>
    <xdr:to>
      <xdr:col>8</xdr:col>
      <xdr:colOff>66675</xdr:colOff>
      <xdr:row>43</xdr:row>
      <xdr:rowOff>19050</xdr:rowOff>
    </xdr:to>
    <xdr:sp>
      <xdr:nvSpPr>
        <xdr:cNvPr id="4" name="AutoShape 54"/>
        <xdr:cNvSpPr>
          <a:spLocks/>
        </xdr:cNvSpPr>
      </xdr:nvSpPr>
      <xdr:spPr>
        <a:xfrm>
          <a:off x="2790825" y="8610600"/>
          <a:ext cx="123825" cy="161925"/>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438150</xdr:colOff>
      <xdr:row>42</xdr:row>
      <xdr:rowOff>19050</xdr:rowOff>
    </xdr:from>
    <xdr:to>
      <xdr:col>18</xdr:col>
      <xdr:colOff>47625</xdr:colOff>
      <xdr:row>43</xdr:row>
      <xdr:rowOff>9525</xdr:rowOff>
    </xdr:to>
    <xdr:sp>
      <xdr:nvSpPr>
        <xdr:cNvPr id="5" name="AutoShape 55"/>
        <xdr:cNvSpPr>
          <a:spLocks/>
        </xdr:cNvSpPr>
      </xdr:nvSpPr>
      <xdr:spPr>
        <a:xfrm>
          <a:off x="4829175" y="8610600"/>
          <a:ext cx="123825" cy="152400"/>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495300</xdr:colOff>
      <xdr:row>42</xdr:row>
      <xdr:rowOff>28575</xdr:rowOff>
    </xdr:from>
    <xdr:to>
      <xdr:col>23</xdr:col>
      <xdr:colOff>104775</xdr:colOff>
      <xdr:row>43</xdr:row>
      <xdr:rowOff>0</xdr:rowOff>
    </xdr:to>
    <xdr:sp>
      <xdr:nvSpPr>
        <xdr:cNvPr id="6" name="AutoShape 56"/>
        <xdr:cNvSpPr>
          <a:spLocks/>
        </xdr:cNvSpPr>
      </xdr:nvSpPr>
      <xdr:spPr>
        <a:xfrm>
          <a:off x="5915025" y="8620125"/>
          <a:ext cx="123825" cy="133350"/>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
    <pageSetUpPr fitToPage="1"/>
  </sheetPr>
  <dimension ref="C1:BB45"/>
  <sheetViews>
    <sheetView showGridLines="0" showRowColHeaders="0" tabSelected="1" view="pageBreakPreview" zoomScale="85" zoomScaleNormal="85" zoomScaleSheetLayoutView="85" zoomScalePageLayoutView="0" workbookViewId="0" topLeftCell="A19">
      <selection activeCell="F5" sqref="F5"/>
    </sheetView>
  </sheetViews>
  <sheetFormatPr defaultColWidth="9.140625" defaultRowHeight="12.75"/>
  <cols>
    <col min="1" max="1" width="3.7109375" style="0" customWidth="1"/>
    <col min="2" max="2" width="3.00390625" style="0" customWidth="1"/>
    <col min="3" max="3" width="1.7109375" style="0" customWidth="1"/>
    <col min="4" max="4" width="1.28515625" style="0" customWidth="1"/>
    <col min="5" max="5" width="8.421875" style="0" customWidth="1"/>
    <col min="6" max="6" width="8.140625" style="0" customWidth="1"/>
    <col min="7" max="7" width="8.7109375" style="0" customWidth="1"/>
    <col min="8" max="9" width="7.7109375" style="0" customWidth="1"/>
    <col min="10" max="10" width="0" style="0" hidden="1" customWidth="1"/>
    <col min="11" max="11" width="9.28125" style="0" hidden="1" customWidth="1"/>
    <col min="12" max="12" width="11.7109375" style="0" hidden="1" customWidth="1"/>
    <col min="13" max="14" width="7.7109375" style="0" customWidth="1"/>
    <col min="15" max="15" width="8.8515625" style="0" hidden="1" customWidth="1"/>
    <col min="16" max="16" width="9.00390625" style="0" hidden="1" customWidth="1"/>
    <col min="17" max="17" width="11.7109375" style="0" hidden="1" customWidth="1"/>
    <col min="18" max="19" width="7.7109375" style="0" customWidth="1"/>
    <col min="20" max="20" width="8.00390625" style="0" hidden="1" customWidth="1"/>
    <col min="21" max="21" width="9.28125" style="0" hidden="1" customWidth="1"/>
    <col min="22" max="22" width="11.7109375" style="0" hidden="1" customWidth="1"/>
    <col min="23" max="24" width="7.7109375" style="0" customWidth="1"/>
    <col min="25" max="25" width="8.57421875" style="0" hidden="1" customWidth="1"/>
    <col min="26" max="26" width="8.28125" style="0" hidden="1" customWidth="1"/>
    <col min="27" max="27" width="11.7109375" style="0" hidden="1" customWidth="1"/>
    <col min="28" max="29" width="7.7109375" style="0" customWidth="1"/>
    <col min="30" max="30" width="8.00390625" style="0" hidden="1" customWidth="1"/>
    <col min="31" max="31" width="8.421875" style="0" hidden="1" customWidth="1"/>
    <col min="32" max="32" width="11.7109375" style="0" hidden="1" customWidth="1"/>
    <col min="33" max="34" width="7.7109375" style="0" customWidth="1"/>
    <col min="35" max="36" width="9.57421875" style="0" hidden="1" customWidth="1"/>
    <col min="37" max="37" width="11.7109375" style="0" hidden="1" customWidth="1"/>
    <col min="38" max="39" width="7.7109375" style="0" customWidth="1"/>
    <col min="40" max="41" width="9.57421875" style="0" hidden="1" customWidth="1"/>
    <col min="42" max="42" width="11.7109375" style="0" hidden="1" customWidth="1"/>
    <col min="43" max="44" width="7.7109375" style="0" customWidth="1"/>
    <col min="45" max="46" width="9.57421875" style="0" hidden="1" customWidth="1"/>
    <col min="47" max="47" width="11.7109375" style="0" hidden="1" customWidth="1"/>
    <col min="48" max="48" width="1.7109375" style="0" customWidth="1"/>
    <col min="49" max="49" width="2.57421875" style="0" customWidth="1"/>
    <col min="50" max="50" width="3.140625" style="0" customWidth="1"/>
  </cols>
  <sheetData>
    <row r="1" spans="4:48" ht="18">
      <c r="D1" s="29"/>
      <c r="E1" s="115" t="s">
        <v>37</v>
      </c>
      <c r="F1" s="115" t="s">
        <v>69</v>
      </c>
      <c r="G1" s="112"/>
      <c r="H1" s="112"/>
      <c r="I1" s="112"/>
      <c r="J1" s="113"/>
      <c r="K1" s="113"/>
      <c r="L1" s="113"/>
      <c r="M1" s="113"/>
      <c r="N1" s="113"/>
      <c r="O1" s="113"/>
      <c r="P1" s="113"/>
      <c r="Q1" s="113"/>
      <c r="R1" s="113"/>
      <c r="S1" s="29"/>
      <c r="T1" s="29"/>
      <c r="U1" s="29"/>
      <c r="V1" s="29"/>
      <c r="W1" s="29"/>
      <c r="X1" s="111"/>
      <c r="Y1" s="29"/>
      <c r="Z1" s="29"/>
      <c r="AA1" s="29"/>
      <c r="AB1" s="29"/>
      <c r="AC1" s="29"/>
      <c r="AD1" s="29"/>
      <c r="AE1" s="29"/>
      <c r="AF1" s="29"/>
      <c r="AG1" s="29"/>
      <c r="AH1" s="29"/>
      <c r="AI1" s="29"/>
      <c r="AJ1" s="29"/>
      <c r="AK1" s="29"/>
      <c r="AL1" s="29"/>
      <c r="AM1" s="29"/>
      <c r="AN1" s="29"/>
      <c r="AO1" s="29"/>
      <c r="AP1" s="29"/>
      <c r="AQ1" s="29"/>
      <c r="AR1" s="29"/>
      <c r="AS1" s="29"/>
      <c r="AT1" s="29"/>
      <c r="AU1" s="29"/>
      <c r="AV1" s="29"/>
    </row>
    <row r="2" spans="4:50" ht="18">
      <c r="D2" s="29"/>
      <c r="E2" s="30"/>
      <c r="F2" s="116" t="s">
        <v>81</v>
      </c>
      <c r="G2" s="31"/>
      <c r="H2" s="31"/>
      <c r="I2" s="31"/>
      <c r="J2" s="29"/>
      <c r="K2" s="29"/>
      <c r="L2" s="29"/>
      <c r="M2" s="29"/>
      <c r="N2" s="30"/>
      <c r="O2" s="29"/>
      <c r="P2" s="29"/>
      <c r="Q2" s="29"/>
      <c r="R2" s="29"/>
      <c r="S2" s="29"/>
      <c r="T2" s="29"/>
      <c r="U2" s="29"/>
      <c r="V2" s="29"/>
      <c r="W2" s="29"/>
      <c r="X2" s="29"/>
      <c r="Y2" s="29"/>
      <c r="Z2" s="29"/>
      <c r="AA2" s="29"/>
      <c r="AB2" s="29"/>
      <c r="AC2" s="29"/>
      <c r="AD2" s="29"/>
      <c r="AE2" s="29"/>
      <c r="AF2" s="29"/>
      <c r="AG2" s="29"/>
      <c r="AH2" s="29"/>
      <c r="AI2" s="29"/>
      <c r="AJ2" s="29"/>
      <c r="AK2" s="29"/>
      <c r="AL2" s="116" t="s">
        <v>76</v>
      </c>
      <c r="AM2" s="29"/>
      <c r="AN2" s="29"/>
      <c r="AO2" s="29"/>
      <c r="AP2" s="29"/>
      <c r="AQ2" s="29"/>
      <c r="AR2" s="29"/>
      <c r="AS2" s="29"/>
      <c r="AT2" s="29"/>
      <c r="AU2" s="29"/>
      <c r="AV2" s="16"/>
      <c r="AW2" s="1"/>
      <c r="AX2" s="1"/>
    </row>
    <row r="3" spans="4:50" ht="18">
      <c r="D3" s="29"/>
      <c r="E3" s="30"/>
      <c r="F3" s="116" t="s">
        <v>82</v>
      </c>
      <c r="G3" s="31"/>
      <c r="H3" s="31"/>
      <c r="I3" s="31"/>
      <c r="J3" s="29"/>
      <c r="K3" s="29"/>
      <c r="L3" s="29"/>
      <c r="M3" s="29"/>
      <c r="N3" s="30"/>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16"/>
      <c r="AW3" s="1"/>
      <c r="AX3" s="1"/>
    </row>
    <row r="4" spans="4:50" ht="7.5" customHeight="1">
      <c r="D4" s="29"/>
      <c r="E4" s="30"/>
      <c r="F4" s="116"/>
      <c r="G4" s="31"/>
      <c r="H4" s="31"/>
      <c r="I4" s="31"/>
      <c r="J4" s="29"/>
      <c r="K4" s="29"/>
      <c r="L4" s="29"/>
      <c r="M4" s="29"/>
      <c r="N4" s="30"/>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16"/>
      <c r="AW4" s="1"/>
      <c r="AX4" s="1"/>
    </row>
    <row r="5" spans="3:50" ht="16.5" thickBot="1">
      <c r="C5" s="1"/>
      <c r="D5" s="16"/>
      <c r="E5" s="32" t="s">
        <v>79</v>
      </c>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6"/>
      <c r="AO5" s="16"/>
      <c r="AP5" s="16"/>
      <c r="AQ5" s="16"/>
      <c r="AR5" s="107"/>
      <c r="AS5" s="16"/>
      <c r="AT5" s="16"/>
      <c r="AU5" s="16"/>
      <c r="AV5" s="16"/>
      <c r="AW5" s="1"/>
      <c r="AX5" s="1"/>
    </row>
    <row r="6" spans="3:50" ht="18" customHeight="1" thickBot="1">
      <c r="C6" s="120" t="s">
        <v>85</v>
      </c>
      <c r="F6" s="33"/>
      <c r="G6" s="29"/>
      <c r="H6" s="34"/>
      <c r="I6" s="34"/>
      <c r="J6" s="34"/>
      <c r="K6" s="34"/>
      <c r="L6" s="34"/>
      <c r="M6" s="34"/>
      <c r="N6" s="34"/>
      <c r="O6" s="34"/>
      <c r="P6" s="34"/>
      <c r="Q6" s="34"/>
      <c r="R6" s="34"/>
      <c r="S6" s="34"/>
      <c r="T6" s="34"/>
      <c r="U6" s="34"/>
      <c r="V6" s="34"/>
      <c r="W6" s="208" t="s">
        <v>67</v>
      </c>
      <c r="X6" s="209"/>
      <c r="Y6" s="105"/>
      <c r="Z6" s="106"/>
      <c r="AA6" s="106"/>
      <c r="AB6" s="127"/>
      <c r="AC6" s="128"/>
      <c r="AD6" s="128"/>
      <c r="AE6" s="128"/>
      <c r="AF6" s="128"/>
      <c r="AG6" s="128"/>
      <c r="AH6" s="128"/>
      <c r="AI6" s="128"/>
      <c r="AJ6" s="128"/>
      <c r="AK6" s="128"/>
      <c r="AL6" s="128"/>
      <c r="AM6" s="128"/>
      <c r="AN6" s="128"/>
      <c r="AO6" s="128"/>
      <c r="AP6" s="128"/>
      <c r="AQ6" s="128"/>
      <c r="AR6" s="129"/>
      <c r="AS6" s="67"/>
      <c r="AT6" s="60"/>
      <c r="AU6" s="61"/>
      <c r="AV6" s="87"/>
      <c r="AW6" s="21"/>
      <c r="AX6" s="21"/>
    </row>
    <row r="7" spans="3:50" ht="18" customHeight="1">
      <c r="C7" s="76"/>
      <c r="D7" s="16"/>
      <c r="E7" s="50" t="s">
        <v>16</v>
      </c>
      <c r="F7" s="51"/>
      <c r="G7" s="59"/>
      <c r="H7" s="148"/>
      <c r="I7" s="149"/>
      <c r="J7" s="149"/>
      <c r="K7" s="149"/>
      <c r="L7" s="149"/>
      <c r="M7" s="149"/>
      <c r="N7" s="149"/>
      <c r="O7" s="149"/>
      <c r="P7" s="149"/>
      <c r="Q7" s="149"/>
      <c r="R7" s="149"/>
      <c r="S7" s="149"/>
      <c r="T7" s="149"/>
      <c r="U7" s="149"/>
      <c r="V7" s="150"/>
      <c r="W7" s="151" t="s">
        <v>66</v>
      </c>
      <c r="X7" s="152"/>
      <c r="Y7" s="108"/>
      <c r="Z7" s="104"/>
      <c r="AA7" s="104"/>
      <c r="AB7" s="130" t="s">
        <v>86</v>
      </c>
      <c r="AC7" s="131"/>
      <c r="AD7" s="131"/>
      <c r="AE7" s="131"/>
      <c r="AF7" s="131"/>
      <c r="AG7" s="131"/>
      <c r="AH7" s="131"/>
      <c r="AI7" s="131"/>
      <c r="AJ7" s="131"/>
      <c r="AK7" s="131"/>
      <c r="AL7" s="131"/>
      <c r="AM7" s="131"/>
      <c r="AN7" s="131"/>
      <c r="AO7" s="131"/>
      <c r="AP7" s="131"/>
      <c r="AQ7" s="131"/>
      <c r="AR7" s="132"/>
      <c r="AS7" s="67"/>
      <c r="AT7" s="60"/>
      <c r="AU7" s="61"/>
      <c r="AV7" s="87"/>
      <c r="AW7" s="21"/>
      <c r="AX7" s="21"/>
    </row>
    <row r="8" spans="3:50" ht="18" customHeight="1" thickBot="1">
      <c r="C8" s="76"/>
      <c r="D8" s="16"/>
      <c r="E8" s="210" t="s">
        <v>80</v>
      </c>
      <c r="F8" s="211"/>
      <c r="G8" s="212"/>
      <c r="H8" s="155"/>
      <c r="I8" s="156"/>
      <c r="J8" s="156"/>
      <c r="K8" s="156"/>
      <c r="L8" s="156"/>
      <c r="M8" s="156"/>
      <c r="N8" s="156"/>
      <c r="O8" s="156"/>
      <c r="P8" s="156"/>
      <c r="Q8" s="156"/>
      <c r="R8" s="156"/>
      <c r="S8" s="156"/>
      <c r="T8" s="156"/>
      <c r="U8" s="156"/>
      <c r="V8" s="157"/>
      <c r="W8" s="153" t="s">
        <v>77</v>
      </c>
      <c r="X8" s="154"/>
      <c r="Y8" s="62"/>
      <c r="Z8" s="62"/>
      <c r="AA8" s="62"/>
      <c r="AB8" s="133"/>
      <c r="AC8" s="134"/>
      <c r="AD8" s="134"/>
      <c r="AE8" s="134"/>
      <c r="AF8" s="134"/>
      <c r="AG8" s="134"/>
      <c r="AH8" s="134"/>
      <c r="AI8" s="134"/>
      <c r="AJ8" s="134"/>
      <c r="AK8" s="134"/>
      <c r="AL8" s="134"/>
      <c r="AM8" s="134"/>
      <c r="AN8" s="134"/>
      <c r="AO8" s="134"/>
      <c r="AP8" s="134"/>
      <c r="AQ8" s="134"/>
      <c r="AR8" s="135"/>
      <c r="AS8" s="68"/>
      <c r="AT8" s="62"/>
      <c r="AU8" s="63"/>
      <c r="AV8" s="87"/>
      <c r="AW8" s="22"/>
      <c r="AX8" s="22"/>
    </row>
    <row r="9" spans="3:54" ht="24" customHeight="1" thickBot="1">
      <c r="C9" s="119" t="s">
        <v>84</v>
      </c>
      <c r="D9" s="16"/>
      <c r="E9" s="92"/>
      <c r="F9" s="93"/>
      <c r="G9" s="93"/>
      <c r="H9" s="140">
        <v>1</v>
      </c>
      <c r="I9" s="141"/>
      <c r="J9" s="121"/>
      <c r="K9" s="121"/>
      <c r="L9" s="121"/>
      <c r="M9" s="140">
        <v>2</v>
      </c>
      <c r="N9" s="141"/>
      <c r="O9" s="121"/>
      <c r="P9" s="121"/>
      <c r="Q9" s="121"/>
      <c r="R9" s="140">
        <v>3</v>
      </c>
      <c r="S9" s="141"/>
      <c r="T9" s="121"/>
      <c r="U9" s="121"/>
      <c r="V9" s="121"/>
      <c r="W9" s="140">
        <v>4</v>
      </c>
      <c r="X9" s="141"/>
      <c r="Y9" s="121"/>
      <c r="Z9" s="121"/>
      <c r="AA9" s="121"/>
      <c r="AB9" s="140">
        <v>5</v>
      </c>
      <c r="AC9" s="141"/>
      <c r="AD9" s="121"/>
      <c r="AE9" s="121"/>
      <c r="AF9" s="121"/>
      <c r="AG9" s="140">
        <v>6</v>
      </c>
      <c r="AH9" s="141"/>
      <c r="AI9" s="121"/>
      <c r="AJ9" s="121"/>
      <c r="AK9" s="121"/>
      <c r="AL9" s="140">
        <v>7</v>
      </c>
      <c r="AM9" s="141"/>
      <c r="AN9" s="121"/>
      <c r="AO9" s="121"/>
      <c r="AP9" s="121"/>
      <c r="AQ9" s="140">
        <v>8</v>
      </c>
      <c r="AR9" s="141"/>
      <c r="AS9" s="16"/>
      <c r="AT9" s="16"/>
      <c r="AU9" s="16"/>
      <c r="AV9" s="36"/>
      <c r="AW9" s="24"/>
      <c r="AX9" s="24"/>
      <c r="AY9" s="1"/>
      <c r="BB9" s="55"/>
    </row>
    <row r="10" spans="3:51" ht="15.75" customHeight="1" thickBot="1">
      <c r="C10" s="77"/>
      <c r="D10" s="16"/>
      <c r="E10" s="169" t="s">
        <v>21</v>
      </c>
      <c r="F10" s="170"/>
      <c r="G10" s="171"/>
      <c r="H10" s="136"/>
      <c r="I10" s="137"/>
      <c r="J10" s="137"/>
      <c r="K10" s="137"/>
      <c r="L10" s="138"/>
      <c r="M10" s="136"/>
      <c r="N10" s="137"/>
      <c r="O10" s="137"/>
      <c r="P10" s="137"/>
      <c r="Q10" s="138"/>
      <c r="R10" s="136"/>
      <c r="S10" s="137"/>
      <c r="T10" s="137"/>
      <c r="U10" s="137"/>
      <c r="V10" s="138"/>
      <c r="W10" s="136"/>
      <c r="X10" s="137"/>
      <c r="Y10" s="137"/>
      <c r="Z10" s="137"/>
      <c r="AA10" s="138"/>
      <c r="AB10" s="136"/>
      <c r="AC10" s="137"/>
      <c r="AD10" s="137"/>
      <c r="AE10" s="137"/>
      <c r="AF10" s="138"/>
      <c r="AG10" s="136"/>
      <c r="AH10" s="137"/>
      <c r="AI10" s="137"/>
      <c r="AJ10" s="137"/>
      <c r="AK10" s="138"/>
      <c r="AL10" s="136"/>
      <c r="AM10" s="137"/>
      <c r="AN10" s="137"/>
      <c r="AO10" s="137"/>
      <c r="AP10" s="138"/>
      <c r="AQ10" s="136"/>
      <c r="AR10" s="139"/>
      <c r="AS10" s="37"/>
      <c r="AT10" s="37"/>
      <c r="AU10" s="38"/>
      <c r="AV10" s="80"/>
      <c r="AW10" s="22"/>
      <c r="AX10" s="22"/>
      <c r="AY10" s="1"/>
    </row>
    <row r="11" spans="3:51" ht="15.75" customHeight="1" thickBot="1">
      <c r="C11" s="77"/>
      <c r="D11" s="16"/>
      <c r="E11" s="166" t="s">
        <v>20</v>
      </c>
      <c r="F11" s="167"/>
      <c r="G11" s="168"/>
      <c r="H11" s="142"/>
      <c r="I11" s="146"/>
      <c r="J11" s="146"/>
      <c r="K11" s="146"/>
      <c r="L11" s="147"/>
      <c r="M11" s="142"/>
      <c r="N11" s="146"/>
      <c r="O11" s="146"/>
      <c r="P11" s="146"/>
      <c r="Q11" s="147"/>
      <c r="R11" s="142"/>
      <c r="S11" s="146"/>
      <c r="T11" s="146"/>
      <c r="U11" s="146"/>
      <c r="V11" s="147"/>
      <c r="W11" s="142"/>
      <c r="X11" s="146"/>
      <c r="Y11" s="146"/>
      <c r="Z11" s="146"/>
      <c r="AA11" s="147"/>
      <c r="AB11" s="142"/>
      <c r="AC11" s="146"/>
      <c r="AD11" s="146"/>
      <c r="AE11" s="146"/>
      <c r="AF11" s="147"/>
      <c r="AG11" s="142"/>
      <c r="AH11" s="146"/>
      <c r="AI11" s="146"/>
      <c r="AJ11" s="146"/>
      <c r="AK11" s="147"/>
      <c r="AL11" s="142"/>
      <c r="AM11" s="146"/>
      <c r="AN11" s="146"/>
      <c r="AO11" s="146"/>
      <c r="AP11" s="147"/>
      <c r="AQ11" s="142"/>
      <c r="AR11" s="143"/>
      <c r="AS11" s="37"/>
      <c r="AT11" s="37"/>
      <c r="AU11" s="38"/>
      <c r="AV11" s="81"/>
      <c r="AW11" s="21"/>
      <c r="AX11" s="21"/>
      <c r="AY11" s="1"/>
    </row>
    <row r="12" spans="3:51" ht="15.75" customHeight="1" thickBot="1">
      <c r="C12" s="78"/>
      <c r="E12" s="166" t="s">
        <v>22</v>
      </c>
      <c r="F12" s="167"/>
      <c r="G12" s="168"/>
      <c r="H12" s="163"/>
      <c r="I12" s="164"/>
      <c r="J12" s="164"/>
      <c r="K12" s="164"/>
      <c r="L12" s="165"/>
      <c r="M12" s="163"/>
      <c r="N12" s="164"/>
      <c r="O12" s="164"/>
      <c r="P12" s="164"/>
      <c r="Q12" s="165"/>
      <c r="R12" s="163"/>
      <c r="S12" s="164"/>
      <c r="T12" s="164"/>
      <c r="U12" s="164"/>
      <c r="V12" s="165"/>
      <c r="W12" s="163"/>
      <c r="X12" s="164"/>
      <c r="Y12" s="164"/>
      <c r="Z12" s="164"/>
      <c r="AA12" s="165"/>
      <c r="AB12" s="163"/>
      <c r="AC12" s="164"/>
      <c r="AD12" s="164"/>
      <c r="AE12" s="164"/>
      <c r="AF12" s="165"/>
      <c r="AG12" s="163"/>
      <c r="AH12" s="164"/>
      <c r="AI12" s="164"/>
      <c r="AJ12" s="164"/>
      <c r="AK12" s="165"/>
      <c r="AL12" s="163"/>
      <c r="AM12" s="164"/>
      <c r="AN12" s="164"/>
      <c r="AO12" s="164"/>
      <c r="AP12" s="165"/>
      <c r="AQ12" s="142"/>
      <c r="AR12" s="143"/>
      <c r="AS12" s="37"/>
      <c r="AT12" s="37"/>
      <c r="AU12" s="38"/>
      <c r="AV12" s="82"/>
      <c r="AW12" s="22"/>
      <c r="AX12" s="22"/>
      <c r="AY12" s="1"/>
    </row>
    <row r="13" spans="3:51" ht="15.75" customHeight="1" thickBot="1">
      <c r="C13" s="78"/>
      <c r="E13" s="172" t="s">
        <v>36</v>
      </c>
      <c r="F13" s="173"/>
      <c r="G13" s="174"/>
      <c r="H13" s="163"/>
      <c r="I13" s="164"/>
      <c r="J13" s="164"/>
      <c r="K13" s="164"/>
      <c r="L13" s="165"/>
      <c r="M13" s="163"/>
      <c r="N13" s="164"/>
      <c r="O13" s="164"/>
      <c r="P13" s="164"/>
      <c r="Q13" s="165"/>
      <c r="R13" s="163"/>
      <c r="S13" s="164"/>
      <c r="T13" s="164"/>
      <c r="U13" s="164"/>
      <c r="V13" s="165"/>
      <c r="W13" s="163"/>
      <c r="X13" s="164"/>
      <c r="Y13" s="164"/>
      <c r="Z13" s="164"/>
      <c r="AA13" s="165"/>
      <c r="AB13" s="163"/>
      <c r="AC13" s="164"/>
      <c r="AD13" s="164"/>
      <c r="AE13" s="164"/>
      <c r="AF13" s="165"/>
      <c r="AG13" s="163"/>
      <c r="AH13" s="164"/>
      <c r="AI13" s="164"/>
      <c r="AJ13" s="164"/>
      <c r="AK13" s="165"/>
      <c r="AL13" s="163"/>
      <c r="AM13" s="164"/>
      <c r="AN13" s="164"/>
      <c r="AO13" s="164"/>
      <c r="AP13" s="165"/>
      <c r="AQ13" s="142"/>
      <c r="AR13" s="143"/>
      <c r="AS13" s="37"/>
      <c r="AT13" s="37"/>
      <c r="AU13" s="38"/>
      <c r="AV13" s="83"/>
      <c r="AW13" s="23"/>
      <c r="AX13" s="23"/>
      <c r="AY13" s="1"/>
    </row>
    <row r="14" spans="3:51" ht="18" customHeight="1" thickBot="1">
      <c r="C14" s="78"/>
      <c r="E14" s="97" t="s">
        <v>15</v>
      </c>
      <c r="F14" s="98" t="s">
        <v>70</v>
      </c>
      <c r="G14" s="99" t="s">
        <v>55</v>
      </c>
      <c r="H14" s="100" t="s">
        <v>12</v>
      </c>
      <c r="I14" s="98" t="s">
        <v>65</v>
      </c>
      <c r="J14" s="98" t="s">
        <v>13</v>
      </c>
      <c r="K14" s="98" t="s">
        <v>14</v>
      </c>
      <c r="L14" s="101" t="s">
        <v>19</v>
      </c>
      <c r="M14" s="100" t="s">
        <v>12</v>
      </c>
      <c r="N14" s="98" t="s">
        <v>65</v>
      </c>
      <c r="O14" s="98" t="s">
        <v>13</v>
      </c>
      <c r="P14" s="98" t="s">
        <v>14</v>
      </c>
      <c r="Q14" s="101" t="s">
        <v>19</v>
      </c>
      <c r="R14" s="100" t="s">
        <v>12</v>
      </c>
      <c r="S14" s="98" t="s">
        <v>65</v>
      </c>
      <c r="T14" s="98" t="s">
        <v>13</v>
      </c>
      <c r="U14" s="101" t="s">
        <v>14</v>
      </c>
      <c r="V14" s="103" t="s">
        <v>19</v>
      </c>
      <c r="W14" s="100" t="s">
        <v>12</v>
      </c>
      <c r="X14" s="98" t="s">
        <v>65</v>
      </c>
      <c r="Y14" s="98" t="s">
        <v>13</v>
      </c>
      <c r="Z14" s="99" t="s">
        <v>14</v>
      </c>
      <c r="AA14" s="103" t="s">
        <v>19</v>
      </c>
      <c r="AB14" s="100" t="s">
        <v>12</v>
      </c>
      <c r="AC14" s="98" t="s">
        <v>65</v>
      </c>
      <c r="AD14" s="99" t="s">
        <v>13</v>
      </c>
      <c r="AE14" s="102" t="s">
        <v>14</v>
      </c>
      <c r="AF14" s="103" t="s">
        <v>19</v>
      </c>
      <c r="AG14" s="100" t="s">
        <v>12</v>
      </c>
      <c r="AH14" s="98" t="s">
        <v>65</v>
      </c>
      <c r="AI14" s="99" t="s">
        <v>13</v>
      </c>
      <c r="AJ14" s="102" t="s">
        <v>14</v>
      </c>
      <c r="AK14" s="103" t="s">
        <v>19</v>
      </c>
      <c r="AL14" s="100" t="s">
        <v>12</v>
      </c>
      <c r="AM14" s="101" t="s">
        <v>65</v>
      </c>
      <c r="AN14" s="103" t="s">
        <v>13</v>
      </c>
      <c r="AO14" s="102" t="s">
        <v>14</v>
      </c>
      <c r="AP14" s="103" t="s">
        <v>19</v>
      </c>
      <c r="AQ14" s="100" t="s">
        <v>12</v>
      </c>
      <c r="AR14" s="99" t="s">
        <v>65</v>
      </c>
      <c r="AS14" s="103" t="s">
        <v>13</v>
      </c>
      <c r="AT14" s="103" t="s">
        <v>14</v>
      </c>
      <c r="AU14" s="103" t="s">
        <v>19</v>
      </c>
      <c r="AV14" s="84"/>
      <c r="AW14" s="24"/>
      <c r="AX14" s="24"/>
      <c r="AY14" s="1"/>
    </row>
    <row r="15" spans="3:51" ht="15" customHeight="1">
      <c r="C15" s="78"/>
      <c r="E15" s="52" t="s">
        <v>0</v>
      </c>
      <c r="F15" s="14"/>
      <c r="G15" s="18"/>
      <c r="H15" s="19"/>
      <c r="I15" s="15"/>
      <c r="J15" s="20">
        <f>G15*H15*I15</f>
        <v>0</v>
      </c>
      <c r="K15" s="2">
        <f>IF((J15-$F15)&lt;=0,0,(J15-$F15)*(100/$H$12))</f>
        <v>0</v>
      </c>
      <c r="L15" s="3">
        <f aca="true" t="shared" si="0" ref="L15:L26">K15*10*$H$13</f>
        <v>0</v>
      </c>
      <c r="M15" s="19"/>
      <c r="N15" s="15"/>
      <c r="O15" s="4">
        <f>G15*M15*N15</f>
        <v>0</v>
      </c>
      <c r="P15" s="2">
        <f>IF((O15-$F15)&lt;=0,0,(O15-$F15)*(100/$M$12))</f>
        <v>0</v>
      </c>
      <c r="Q15" s="3">
        <f>P15*10*$M$13</f>
        <v>0</v>
      </c>
      <c r="R15" s="19"/>
      <c r="S15" s="15"/>
      <c r="T15" s="4">
        <f>G15*R15*S15</f>
        <v>0</v>
      </c>
      <c r="U15" s="2">
        <f>IF((T15-$F15)&lt;=0,0,(T15-$F15)*(100/$R$12))</f>
        <v>0</v>
      </c>
      <c r="V15" s="5">
        <f>U15*10*$R$13</f>
        <v>0</v>
      </c>
      <c r="W15" s="19"/>
      <c r="X15" s="15"/>
      <c r="Y15" s="6">
        <f>G15*W15*X15</f>
        <v>0</v>
      </c>
      <c r="Z15" s="2">
        <f>IF((Y15-$F15)&lt;=0,0,(Y15-$F15)*(100/$W$12))</f>
        <v>0</v>
      </c>
      <c r="AA15" s="7">
        <f>Z15*10*$W$13</f>
        <v>0</v>
      </c>
      <c r="AB15" s="19"/>
      <c r="AC15" s="15"/>
      <c r="AD15" s="39">
        <f aca="true" t="shared" si="1" ref="AD15:AD26">G15*AB15*AC15</f>
        <v>0</v>
      </c>
      <c r="AE15" s="40">
        <f aca="true" t="shared" si="2" ref="AE15:AE26">IF((AD15-$F15)&lt;=0,0,(AD15-$F15)*(100/$AB$12))</f>
        <v>0</v>
      </c>
      <c r="AF15" s="5">
        <f>AE15*10*$AB$13</f>
        <v>0</v>
      </c>
      <c r="AG15" s="19"/>
      <c r="AH15" s="15"/>
      <c r="AI15" s="2">
        <f>G15*AG15*AH15</f>
        <v>0</v>
      </c>
      <c r="AJ15" s="40">
        <f>IF((AI15-$F15)&lt;=0,0,(AI15-$F15)*(100/$AG$12))</f>
        <v>0</v>
      </c>
      <c r="AK15" s="5">
        <f>AJ15*10*$AG$13</f>
        <v>0</v>
      </c>
      <c r="AL15" s="19"/>
      <c r="AM15" s="15"/>
      <c r="AN15" s="41">
        <f>G15*AL15*AM15</f>
        <v>0</v>
      </c>
      <c r="AO15" s="40">
        <f>IF((AN15-$F15)&lt;=0,0,(AN15-$F15)*(100/$AL$12))</f>
        <v>0</v>
      </c>
      <c r="AP15" s="5">
        <f>AO15*10*$AL$13</f>
        <v>0</v>
      </c>
      <c r="AQ15" s="19"/>
      <c r="AR15" s="15"/>
      <c r="AS15" s="41">
        <f>G15*AQ15*AR15</f>
        <v>0</v>
      </c>
      <c r="AT15" s="40">
        <f aca="true" t="shared" si="3" ref="AT15:AT26">IF((AS15-$F15)&lt;=0,0,(AS15-$F15)*(100/$AQ$12))</f>
        <v>0</v>
      </c>
      <c r="AU15" s="3">
        <f>AT15*10*$AQ$13</f>
        <v>0</v>
      </c>
      <c r="AV15" s="85"/>
      <c r="AW15" s="22"/>
      <c r="AX15" s="22"/>
      <c r="AY15" s="1"/>
    </row>
    <row r="16" spans="3:51" ht="15" customHeight="1">
      <c r="C16" s="78"/>
      <c r="E16" s="53" t="s">
        <v>1</v>
      </c>
      <c r="F16" s="14"/>
      <c r="G16" s="18"/>
      <c r="H16" s="19"/>
      <c r="I16" s="15"/>
      <c r="J16" s="8">
        <f aca="true" t="shared" si="4" ref="J16:J25">G16*H16*I16</f>
        <v>0</v>
      </c>
      <c r="K16" s="2">
        <f>IF((J16-$F16)&lt;=0,0,(J16-$F16)*(100/$H$12))</f>
        <v>0</v>
      </c>
      <c r="L16" s="10">
        <f t="shared" si="0"/>
        <v>0</v>
      </c>
      <c r="M16" s="19"/>
      <c r="N16" s="15"/>
      <c r="O16" s="4">
        <f aca="true" t="shared" si="5" ref="O16:O26">G16*M16*N16</f>
        <v>0</v>
      </c>
      <c r="P16" s="2">
        <f aca="true" t="shared" si="6" ref="P16:P26">IF((O16-$F16)&lt;=0,0,(O16-$F16)*(100/$M$12))</f>
        <v>0</v>
      </c>
      <c r="Q16" s="3">
        <f aca="true" t="shared" si="7" ref="Q16:Q26">P16*10*$M$13</f>
        <v>0</v>
      </c>
      <c r="R16" s="19"/>
      <c r="S16" s="15"/>
      <c r="T16" s="4">
        <f aca="true" t="shared" si="8" ref="T16:T26">G16*R16*S16</f>
        <v>0</v>
      </c>
      <c r="U16" s="2">
        <f aca="true" t="shared" si="9" ref="U16:U26">IF((T16-$F16)&lt;=0,0,(T16-$F16)*(100/$R$12))</f>
        <v>0</v>
      </c>
      <c r="V16" s="5">
        <f aca="true" t="shared" si="10" ref="V16:V26">U16*10*$R$13</f>
        <v>0</v>
      </c>
      <c r="W16" s="19"/>
      <c r="X16" s="15"/>
      <c r="Y16" s="11">
        <f aca="true" t="shared" si="11" ref="Y16:Y26">G16*W16*X16</f>
        <v>0</v>
      </c>
      <c r="Z16" s="9">
        <f aca="true" t="shared" si="12" ref="Z16:Z26">IF((Y16-$F16)&lt;=0,0,(Y16-$F16)*(100/$W$12))</f>
        <v>0</v>
      </c>
      <c r="AA16" s="12">
        <f aca="true" t="shared" si="13" ref="AA16:AA26">Z16*10*$W$13</f>
        <v>0</v>
      </c>
      <c r="AB16" s="19"/>
      <c r="AC16" s="15"/>
      <c r="AD16" s="8">
        <f t="shared" si="1"/>
        <v>0</v>
      </c>
      <c r="AE16" s="40">
        <f t="shared" si="2"/>
        <v>0</v>
      </c>
      <c r="AF16" s="5">
        <f aca="true" t="shared" si="14" ref="AF16:AF26">AE16*10*$AB$13</f>
        <v>0</v>
      </c>
      <c r="AG16" s="19"/>
      <c r="AH16" s="15"/>
      <c r="AI16" s="2">
        <f aca="true" t="shared" si="15" ref="AI16:AI26">G16*AG16*AH16</f>
        <v>0</v>
      </c>
      <c r="AJ16" s="40">
        <f aca="true" t="shared" si="16" ref="AJ16:AJ26">IF((AI16-$F16)&lt;=0,0,(AI16-$F16)*(100/$AG$12))</f>
        <v>0</v>
      </c>
      <c r="AK16" s="5">
        <f aca="true" t="shared" si="17" ref="AK16:AK26">AJ16*10*$AG$13</f>
        <v>0</v>
      </c>
      <c r="AL16" s="19"/>
      <c r="AM16" s="15"/>
      <c r="AN16" s="41">
        <f aca="true" t="shared" si="18" ref="AN16:AN26">G16*AL16*AM16</f>
        <v>0</v>
      </c>
      <c r="AO16" s="40">
        <f aca="true" t="shared" si="19" ref="AO16:AO26">IF((AN16-$F16)&lt;=0,0,(AN16-$F16)*(100/$AL$12))</f>
        <v>0</v>
      </c>
      <c r="AP16" s="5">
        <f aca="true" t="shared" si="20" ref="AP16:AP26">AO16*10*$AL$13</f>
        <v>0</v>
      </c>
      <c r="AQ16" s="19"/>
      <c r="AR16" s="15"/>
      <c r="AS16" s="41">
        <f aca="true" t="shared" si="21" ref="AS16:AS26">G16*AQ16*AR16</f>
        <v>0</v>
      </c>
      <c r="AT16" s="40">
        <f t="shared" si="3"/>
        <v>0</v>
      </c>
      <c r="AU16" s="3">
        <f aca="true" t="shared" si="22" ref="AU16:AU26">AT16*10*$AQ$13</f>
        <v>0</v>
      </c>
      <c r="AV16" s="85"/>
      <c r="AW16" s="22"/>
      <c r="AX16" s="22"/>
      <c r="AY16" s="1"/>
    </row>
    <row r="17" spans="3:51" ht="15" customHeight="1">
      <c r="C17" s="78"/>
      <c r="E17" s="53" t="s">
        <v>2</v>
      </c>
      <c r="F17" s="14"/>
      <c r="G17" s="18"/>
      <c r="H17" s="19"/>
      <c r="I17" s="15"/>
      <c r="J17" s="8">
        <f t="shared" si="4"/>
        <v>0</v>
      </c>
      <c r="K17" s="2">
        <f aca="true" t="shared" si="23" ref="K17:K26">IF((J17-$F17)&lt;=0,0,(J17-$F17)*(100/$H$12))</f>
        <v>0</v>
      </c>
      <c r="L17" s="10">
        <f t="shared" si="0"/>
        <v>0</v>
      </c>
      <c r="M17" s="19"/>
      <c r="N17" s="15"/>
      <c r="O17" s="4">
        <f t="shared" si="5"/>
        <v>0</v>
      </c>
      <c r="P17" s="2">
        <f t="shared" si="6"/>
        <v>0</v>
      </c>
      <c r="Q17" s="3">
        <f t="shared" si="7"/>
        <v>0</v>
      </c>
      <c r="R17" s="19"/>
      <c r="S17" s="15"/>
      <c r="T17" s="4">
        <f t="shared" si="8"/>
        <v>0</v>
      </c>
      <c r="U17" s="2">
        <f t="shared" si="9"/>
        <v>0</v>
      </c>
      <c r="V17" s="5">
        <f t="shared" si="10"/>
        <v>0</v>
      </c>
      <c r="W17" s="19"/>
      <c r="X17" s="15"/>
      <c r="Y17" s="11">
        <f t="shared" si="11"/>
        <v>0</v>
      </c>
      <c r="Z17" s="9">
        <f t="shared" si="12"/>
        <v>0</v>
      </c>
      <c r="AA17" s="12">
        <f t="shared" si="13"/>
        <v>0</v>
      </c>
      <c r="AB17" s="19"/>
      <c r="AC17" s="15"/>
      <c r="AD17" s="8">
        <f t="shared" si="1"/>
        <v>0</v>
      </c>
      <c r="AE17" s="40">
        <f t="shared" si="2"/>
        <v>0</v>
      </c>
      <c r="AF17" s="5">
        <f t="shared" si="14"/>
        <v>0</v>
      </c>
      <c r="AG17" s="19"/>
      <c r="AH17" s="15"/>
      <c r="AI17" s="2">
        <f t="shared" si="15"/>
        <v>0</v>
      </c>
      <c r="AJ17" s="40">
        <f t="shared" si="16"/>
        <v>0</v>
      </c>
      <c r="AK17" s="5">
        <f t="shared" si="17"/>
        <v>0</v>
      </c>
      <c r="AL17" s="19"/>
      <c r="AM17" s="15"/>
      <c r="AN17" s="41">
        <f t="shared" si="18"/>
        <v>0</v>
      </c>
      <c r="AO17" s="40">
        <f t="shared" si="19"/>
        <v>0</v>
      </c>
      <c r="AP17" s="5">
        <f t="shared" si="20"/>
        <v>0</v>
      </c>
      <c r="AQ17" s="19"/>
      <c r="AR17" s="15"/>
      <c r="AS17" s="41">
        <f t="shared" si="21"/>
        <v>0</v>
      </c>
      <c r="AT17" s="40">
        <f t="shared" si="3"/>
        <v>0</v>
      </c>
      <c r="AU17" s="3">
        <f t="shared" si="22"/>
        <v>0</v>
      </c>
      <c r="AV17" s="85"/>
      <c r="AW17" s="23"/>
      <c r="AX17" s="23"/>
      <c r="AY17" s="1"/>
    </row>
    <row r="18" spans="3:51" ht="15" customHeight="1">
      <c r="C18" s="78"/>
      <c r="E18" s="53" t="s">
        <v>3</v>
      </c>
      <c r="F18" s="14"/>
      <c r="G18" s="18"/>
      <c r="H18" s="19"/>
      <c r="I18" s="15"/>
      <c r="J18" s="8">
        <f t="shared" si="4"/>
        <v>0</v>
      </c>
      <c r="K18" s="2">
        <f t="shared" si="23"/>
        <v>0</v>
      </c>
      <c r="L18" s="10">
        <f t="shared" si="0"/>
        <v>0</v>
      </c>
      <c r="M18" s="19"/>
      <c r="N18" s="15"/>
      <c r="O18" s="4">
        <f t="shared" si="5"/>
        <v>0</v>
      </c>
      <c r="P18" s="2">
        <f t="shared" si="6"/>
        <v>0</v>
      </c>
      <c r="Q18" s="3">
        <f t="shared" si="7"/>
        <v>0</v>
      </c>
      <c r="R18" s="19"/>
      <c r="S18" s="15"/>
      <c r="T18" s="4">
        <f t="shared" si="8"/>
        <v>0</v>
      </c>
      <c r="U18" s="2">
        <f t="shared" si="9"/>
        <v>0</v>
      </c>
      <c r="V18" s="5">
        <f t="shared" si="10"/>
        <v>0</v>
      </c>
      <c r="W18" s="19"/>
      <c r="X18" s="15"/>
      <c r="Y18" s="11">
        <f t="shared" si="11"/>
        <v>0</v>
      </c>
      <c r="Z18" s="9">
        <f t="shared" si="12"/>
        <v>0</v>
      </c>
      <c r="AA18" s="12">
        <f t="shared" si="13"/>
        <v>0</v>
      </c>
      <c r="AB18" s="19"/>
      <c r="AC18" s="15"/>
      <c r="AD18" s="8">
        <f t="shared" si="1"/>
        <v>0</v>
      </c>
      <c r="AE18" s="40">
        <f t="shared" si="2"/>
        <v>0</v>
      </c>
      <c r="AF18" s="5">
        <f t="shared" si="14"/>
        <v>0</v>
      </c>
      <c r="AG18" s="19"/>
      <c r="AH18" s="15"/>
      <c r="AI18" s="2">
        <f t="shared" si="15"/>
        <v>0</v>
      </c>
      <c r="AJ18" s="40">
        <f t="shared" si="16"/>
        <v>0</v>
      </c>
      <c r="AK18" s="5">
        <f t="shared" si="17"/>
        <v>0</v>
      </c>
      <c r="AL18" s="19"/>
      <c r="AM18" s="15"/>
      <c r="AN18" s="41">
        <f t="shared" si="18"/>
        <v>0</v>
      </c>
      <c r="AO18" s="40">
        <f t="shared" si="19"/>
        <v>0</v>
      </c>
      <c r="AP18" s="5">
        <f t="shared" si="20"/>
        <v>0</v>
      </c>
      <c r="AQ18" s="19"/>
      <c r="AR18" s="15"/>
      <c r="AS18" s="41">
        <f t="shared" si="21"/>
        <v>0</v>
      </c>
      <c r="AT18" s="40">
        <f t="shared" si="3"/>
        <v>0</v>
      </c>
      <c r="AU18" s="3">
        <f t="shared" si="22"/>
        <v>0</v>
      </c>
      <c r="AV18" s="85"/>
      <c r="AW18" s="23"/>
      <c r="AX18" s="23"/>
      <c r="AY18" s="1"/>
    </row>
    <row r="19" spans="3:51" ht="15" customHeight="1">
      <c r="C19" s="78"/>
      <c r="E19" s="53" t="s">
        <v>4</v>
      </c>
      <c r="F19" s="14"/>
      <c r="G19" s="18"/>
      <c r="H19" s="19"/>
      <c r="I19" s="15"/>
      <c r="J19" s="8">
        <f t="shared" si="4"/>
        <v>0</v>
      </c>
      <c r="K19" s="2">
        <f t="shared" si="23"/>
        <v>0</v>
      </c>
      <c r="L19" s="10">
        <f t="shared" si="0"/>
        <v>0</v>
      </c>
      <c r="M19" s="19"/>
      <c r="N19" s="15"/>
      <c r="O19" s="4">
        <f t="shared" si="5"/>
        <v>0</v>
      </c>
      <c r="P19" s="2">
        <f t="shared" si="6"/>
        <v>0</v>
      </c>
      <c r="Q19" s="3">
        <f t="shared" si="7"/>
        <v>0</v>
      </c>
      <c r="R19" s="19"/>
      <c r="S19" s="15"/>
      <c r="T19" s="4">
        <f t="shared" si="8"/>
        <v>0</v>
      </c>
      <c r="U19" s="2">
        <f t="shared" si="9"/>
        <v>0</v>
      </c>
      <c r="V19" s="5">
        <f t="shared" si="10"/>
        <v>0</v>
      </c>
      <c r="W19" s="19"/>
      <c r="X19" s="15"/>
      <c r="Y19" s="11">
        <f t="shared" si="11"/>
        <v>0</v>
      </c>
      <c r="Z19" s="9">
        <f t="shared" si="12"/>
        <v>0</v>
      </c>
      <c r="AA19" s="12">
        <f t="shared" si="13"/>
        <v>0</v>
      </c>
      <c r="AB19" s="19"/>
      <c r="AC19" s="15"/>
      <c r="AD19" s="8">
        <f t="shared" si="1"/>
        <v>0</v>
      </c>
      <c r="AE19" s="40">
        <f t="shared" si="2"/>
        <v>0</v>
      </c>
      <c r="AF19" s="5">
        <f t="shared" si="14"/>
        <v>0</v>
      </c>
      <c r="AG19" s="19"/>
      <c r="AH19" s="15"/>
      <c r="AI19" s="2">
        <f t="shared" si="15"/>
        <v>0</v>
      </c>
      <c r="AJ19" s="40">
        <f t="shared" si="16"/>
        <v>0</v>
      </c>
      <c r="AK19" s="5">
        <f t="shared" si="17"/>
        <v>0</v>
      </c>
      <c r="AL19" s="19"/>
      <c r="AM19" s="15"/>
      <c r="AN19" s="41">
        <f t="shared" si="18"/>
        <v>0</v>
      </c>
      <c r="AO19" s="40">
        <f t="shared" si="19"/>
        <v>0</v>
      </c>
      <c r="AP19" s="5">
        <f t="shared" si="20"/>
        <v>0</v>
      </c>
      <c r="AQ19" s="19"/>
      <c r="AR19" s="15"/>
      <c r="AS19" s="41">
        <f t="shared" si="21"/>
        <v>0</v>
      </c>
      <c r="AT19" s="40">
        <f t="shared" si="3"/>
        <v>0</v>
      </c>
      <c r="AU19" s="3">
        <f t="shared" si="22"/>
        <v>0</v>
      </c>
      <c r="AV19" s="85"/>
      <c r="AW19" s="23"/>
      <c r="AX19" s="23"/>
      <c r="AY19" s="1"/>
    </row>
    <row r="20" spans="3:51" ht="15" customHeight="1">
      <c r="C20" s="78"/>
      <c r="E20" s="53" t="s">
        <v>5</v>
      </c>
      <c r="F20" s="14"/>
      <c r="G20" s="18"/>
      <c r="H20" s="19"/>
      <c r="I20" s="15"/>
      <c r="J20" s="8">
        <f t="shared" si="4"/>
        <v>0</v>
      </c>
      <c r="K20" s="2">
        <f t="shared" si="23"/>
        <v>0</v>
      </c>
      <c r="L20" s="10">
        <f t="shared" si="0"/>
        <v>0</v>
      </c>
      <c r="M20" s="19"/>
      <c r="N20" s="15"/>
      <c r="O20" s="4">
        <f t="shared" si="5"/>
        <v>0</v>
      </c>
      <c r="P20" s="2">
        <f t="shared" si="6"/>
        <v>0</v>
      </c>
      <c r="Q20" s="3">
        <f t="shared" si="7"/>
        <v>0</v>
      </c>
      <c r="R20" s="19"/>
      <c r="S20" s="15"/>
      <c r="T20" s="4">
        <f t="shared" si="8"/>
        <v>0</v>
      </c>
      <c r="U20" s="2">
        <f t="shared" si="9"/>
        <v>0</v>
      </c>
      <c r="V20" s="5">
        <f t="shared" si="10"/>
        <v>0</v>
      </c>
      <c r="W20" s="19"/>
      <c r="X20" s="15"/>
      <c r="Y20" s="11">
        <f t="shared" si="11"/>
        <v>0</v>
      </c>
      <c r="Z20" s="9">
        <f t="shared" si="12"/>
        <v>0</v>
      </c>
      <c r="AA20" s="12">
        <f t="shared" si="13"/>
        <v>0</v>
      </c>
      <c r="AB20" s="19"/>
      <c r="AC20" s="15"/>
      <c r="AD20" s="8">
        <f t="shared" si="1"/>
        <v>0</v>
      </c>
      <c r="AE20" s="40">
        <f t="shared" si="2"/>
        <v>0</v>
      </c>
      <c r="AF20" s="5">
        <f t="shared" si="14"/>
        <v>0</v>
      </c>
      <c r="AG20" s="19"/>
      <c r="AH20" s="15"/>
      <c r="AI20" s="2">
        <f t="shared" si="15"/>
        <v>0</v>
      </c>
      <c r="AJ20" s="40">
        <f t="shared" si="16"/>
        <v>0</v>
      </c>
      <c r="AK20" s="5">
        <f t="shared" si="17"/>
        <v>0</v>
      </c>
      <c r="AL20" s="19"/>
      <c r="AM20" s="15"/>
      <c r="AN20" s="41">
        <f t="shared" si="18"/>
        <v>0</v>
      </c>
      <c r="AO20" s="40">
        <f t="shared" si="19"/>
        <v>0</v>
      </c>
      <c r="AP20" s="5">
        <f t="shared" si="20"/>
        <v>0</v>
      </c>
      <c r="AQ20" s="19"/>
      <c r="AR20" s="15"/>
      <c r="AS20" s="41">
        <f t="shared" si="21"/>
        <v>0</v>
      </c>
      <c r="AT20" s="40">
        <f t="shared" si="3"/>
        <v>0</v>
      </c>
      <c r="AU20" s="3">
        <f t="shared" si="22"/>
        <v>0</v>
      </c>
      <c r="AV20" s="85"/>
      <c r="AW20" s="23"/>
      <c r="AX20" s="23"/>
      <c r="AY20" s="1"/>
    </row>
    <row r="21" spans="3:51" ht="15" customHeight="1">
      <c r="C21" s="77"/>
      <c r="D21" s="16"/>
      <c r="E21" s="53" t="s">
        <v>6</v>
      </c>
      <c r="F21" s="14"/>
      <c r="G21" s="18"/>
      <c r="H21" s="19"/>
      <c r="I21" s="15"/>
      <c r="J21" s="8">
        <f t="shared" si="4"/>
        <v>0</v>
      </c>
      <c r="K21" s="2">
        <f t="shared" si="23"/>
        <v>0</v>
      </c>
      <c r="L21" s="10">
        <f t="shared" si="0"/>
        <v>0</v>
      </c>
      <c r="M21" s="19"/>
      <c r="N21" s="15"/>
      <c r="O21" s="4">
        <f t="shared" si="5"/>
        <v>0</v>
      </c>
      <c r="P21" s="2">
        <f t="shared" si="6"/>
        <v>0</v>
      </c>
      <c r="Q21" s="3">
        <f t="shared" si="7"/>
        <v>0</v>
      </c>
      <c r="R21" s="19"/>
      <c r="S21" s="15"/>
      <c r="T21" s="4">
        <f t="shared" si="8"/>
        <v>0</v>
      </c>
      <c r="U21" s="2">
        <f t="shared" si="9"/>
        <v>0</v>
      </c>
      <c r="V21" s="5">
        <f t="shared" si="10"/>
        <v>0</v>
      </c>
      <c r="W21" s="19"/>
      <c r="X21" s="15"/>
      <c r="Y21" s="11">
        <f t="shared" si="11"/>
        <v>0</v>
      </c>
      <c r="Z21" s="9">
        <f t="shared" si="12"/>
        <v>0</v>
      </c>
      <c r="AA21" s="12">
        <f t="shared" si="13"/>
        <v>0</v>
      </c>
      <c r="AB21" s="19"/>
      <c r="AC21" s="15"/>
      <c r="AD21" s="8">
        <f t="shared" si="1"/>
        <v>0</v>
      </c>
      <c r="AE21" s="40">
        <f t="shared" si="2"/>
        <v>0</v>
      </c>
      <c r="AF21" s="5">
        <f t="shared" si="14"/>
        <v>0</v>
      </c>
      <c r="AG21" s="19"/>
      <c r="AH21" s="15"/>
      <c r="AI21" s="2">
        <f t="shared" si="15"/>
        <v>0</v>
      </c>
      <c r="AJ21" s="40">
        <f t="shared" si="16"/>
        <v>0</v>
      </c>
      <c r="AK21" s="5">
        <f t="shared" si="17"/>
        <v>0</v>
      </c>
      <c r="AL21" s="19"/>
      <c r="AM21" s="15"/>
      <c r="AN21" s="41">
        <f t="shared" si="18"/>
        <v>0</v>
      </c>
      <c r="AO21" s="40">
        <f t="shared" si="19"/>
        <v>0</v>
      </c>
      <c r="AP21" s="5">
        <f t="shared" si="20"/>
        <v>0</v>
      </c>
      <c r="AQ21" s="19"/>
      <c r="AR21" s="15"/>
      <c r="AS21" s="41">
        <f t="shared" si="21"/>
        <v>0</v>
      </c>
      <c r="AT21" s="40">
        <f t="shared" si="3"/>
        <v>0</v>
      </c>
      <c r="AU21" s="3">
        <f t="shared" si="22"/>
        <v>0</v>
      </c>
      <c r="AV21" s="85"/>
      <c r="AW21" s="23"/>
      <c r="AX21" s="23"/>
      <c r="AY21" s="1"/>
    </row>
    <row r="22" spans="3:51" ht="15" customHeight="1">
      <c r="C22" s="77"/>
      <c r="D22" s="16"/>
      <c r="E22" s="53" t="s">
        <v>7</v>
      </c>
      <c r="F22" s="14"/>
      <c r="G22" s="18"/>
      <c r="H22" s="19"/>
      <c r="I22" s="15"/>
      <c r="J22" s="8">
        <f t="shared" si="4"/>
        <v>0</v>
      </c>
      <c r="K22" s="2">
        <f t="shared" si="23"/>
        <v>0</v>
      </c>
      <c r="L22" s="10">
        <f t="shared" si="0"/>
        <v>0</v>
      </c>
      <c r="M22" s="19"/>
      <c r="N22" s="15"/>
      <c r="O22" s="4">
        <f t="shared" si="5"/>
        <v>0</v>
      </c>
      <c r="P22" s="2">
        <f t="shared" si="6"/>
        <v>0</v>
      </c>
      <c r="Q22" s="3">
        <f t="shared" si="7"/>
        <v>0</v>
      </c>
      <c r="R22" s="19"/>
      <c r="S22" s="15"/>
      <c r="T22" s="4">
        <f t="shared" si="8"/>
        <v>0</v>
      </c>
      <c r="U22" s="2">
        <f t="shared" si="9"/>
        <v>0</v>
      </c>
      <c r="V22" s="5">
        <f t="shared" si="10"/>
        <v>0</v>
      </c>
      <c r="W22" s="19"/>
      <c r="X22" s="15"/>
      <c r="Y22" s="11">
        <f t="shared" si="11"/>
        <v>0</v>
      </c>
      <c r="Z22" s="9">
        <f t="shared" si="12"/>
        <v>0</v>
      </c>
      <c r="AA22" s="12">
        <f t="shared" si="13"/>
        <v>0</v>
      </c>
      <c r="AB22" s="19"/>
      <c r="AC22" s="15"/>
      <c r="AD22" s="8">
        <f t="shared" si="1"/>
        <v>0</v>
      </c>
      <c r="AE22" s="40">
        <f t="shared" si="2"/>
        <v>0</v>
      </c>
      <c r="AF22" s="5">
        <f t="shared" si="14"/>
        <v>0</v>
      </c>
      <c r="AG22" s="19"/>
      <c r="AH22" s="15"/>
      <c r="AI22" s="2">
        <f t="shared" si="15"/>
        <v>0</v>
      </c>
      <c r="AJ22" s="40">
        <f t="shared" si="16"/>
        <v>0</v>
      </c>
      <c r="AK22" s="5">
        <f t="shared" si="17"/>
        <v>0</v>
      </c>
      <c r="AL22" s="19"/>
      <c r="AM22" s="15"/>
      <c r="AN22" s="41">
        <f t="shared" si="18"/>
        <v>0</v>
      </c>
      <c r="AO22" s="40">
        <f t="shared" si="19"/>
        <v>0</v>
      </c>
      <c r="AP22" s="5">
        <f t="shared" si="20"/>
        <v>0</v>
      </c>
      <c r="AQ22" s="19"/>
      <c r="AR22" s="15"/>
      <c r="AS22" s="41">
        <f t="shared" si="21"/>
        <v>0</v>
      </c>
      <c r="AT22" s="40">
        <f t="shared" si="3"/>
        <v>0</v>
      </c>
      <c r="AU22" s="3">
        <f t="shared" si="22"/>
        <v>0</v>
      </c>
      <c r="AV22" s="85"/>
      <c r="AW22" s="23"/>
      <c r="AX22" s="23"/>
      <c r="AY22" s="1"/>
    </row>
    <row r="23" spans="3:51" ht="15" customHeight="1">
      <c r="C23" s="77"/>
      <c r="D23" s="16"/>
      <c r="E23" s="53" t="s">
        <v>8</v>
      </c>
      <c r="F23" s="14"/>
      <c r="G23" s="18"/>
      <c r="H23" s="19"/>
      <c r="I23" s="15"/>
      <c r="J23" s="8">
        <f t="shared" si="4"/>
        <v>0</v>
      </c>
      <c r="K23" s="2">
        <f t="shared" si="23"/>
        <v>0</v>
      </c>
      <c r="L23" s="10">
        <f t="shared" si="0"/>
        <v>0</v>
      </c>
      <c r="M23" s="19"/>
      <c r="N23" s="15"/>
      <c r="O23" s="4">
        <f t="shared" si="5"/>
        <v>0</v>
      </c>
      <c r="P23" s="2">
        <f t="shared" si="6"/>
        <v>0</v>
      </c>
      <c r="Q23" s="3">
        <f t="shared" si="7"/>
        <v>0</v>
      </c>
      <c r="R23" s="19"/>
      <c r="S23" s="15"/>
      <c r="T23" s="4">
        <f t="shared" si="8"/>
        <v>0</v>
      </c>
      <c r="U23" s="2">
        <f t="shared" si="9"/>
        <v>0</v>
      </c>
      <c r="V23" s="5">
        <f t="shared" si="10"/>
        <v>0</v>
      </c>
      <c r="W23" s="19"/>
      <c r="X23" s="15"/>
      <c r="Y23" s="11">
        <f t="shared" si="11"/>
        <v>0</v>
      </c>
      <c r="Z23" s="9">
        <f t="shared" si="12"/>
        <v>0</v>
      </c>
      <c r="AA23" s="12">
        <f t="shared" si="13"/>
        <v>0</v>
      </c>
      <c r="AB23" s="19"/>
      <c r="AC23" s="15"/>
      <c r="AD23" s="8">
        <f t="shared" si="1"/>
        <v>0</v>
      </c>
      <c r="AE23" s="40">
        <f t="shared" si="2"/>
        <v>0</v>
      </c>
      <c r="AF23" s="5">
        <f t="shared" si="14"/>
        <v>0</v>
      </c>
      <c r="AG23" s="19"/>
      <c r="AH23" s="15"/>
      <c r="AI23" s="2">
        <f t="shared" si="15"/>
        <v>0</v>
      </c>
      <c r="AJ23" s="40">
        <f t="shared" si="16"/>
        <v>0</v>
      </c>
      <c r="AK23" s="5">
        <f t="shared" si="17"/>
        <v>0</v>
      </c>
      <c r="AL23" s="19"/>
      <c r="AM23" s="15"/>
      <c r="AN23" s="41">
        <f t="shared" si="18"/>
        <v>0</v>
      </c>
      <c r="AO23" s="40">
        <f t="shared" si="19"/>
        <v>0</v>
      </c>
      <c r="AP23" s="5">
        <f t="shared" si="20"/>
        <v>0</v>
      </c>
      <c r="AQ23" s="19"/>
      <c r="AR23" s="15"/>
      <c r="AS23" s="41">
        <f t="shared" si="21"/>
        <v>0</v>
      </c>
      <c r="AT23" s="40">
        <f t="shared" si="3"/>
        <v>0</v>
      </c>
      <c r="AU23" s="3">
        <f t="shared" si="22"/>
        <v>0</v>
      </c>
      <c r="AV23" s="85"/>
      <c r="AW23" s="23"/>
      <c r="AX23" s="23"/>
      <c r="AY23" s="1"/>
    </row>
    <row r="24" spans="3:51" ht="15" customHeight="1">
      <c r="C24" s="77"/>
      <c r="D24" s="16"/>
      <c r="E24" s="53" t="s">
        <v>9</v>
      </c>
      <c r="F24" s="14"/>
      <c r="G24" s="18"/>
      <c r="H24" s="19"/>
      <c r="I24" s="15"/>
      <c r="J24" s="8">
        <f>G24*H24*I24</f>
        <v>0</v>
      </c>
      <c r="K24" s="2">
        <f t="shared" si="23"/>
        <v>0</v>
      </c>
      <c r="L24" s="10">
        <f t="shared" si="0"/>
        <v>0</v>
      </c>
      <c r="M24" s="19"/>
      <c r="N24" s="15"/>
      <c r="O24" s="4">
        <f t="shared" si="5"/>
        <v>0</v>
      </c>
      <c r="P24" s="2">
        <f t="shared" si="6"/>
        <v>0</v>
      </c>
      <c r="Q24" s="3">
        <f t="shared" si="7"/>
        <v>0</v>
      </c>
      <c r="R24" s="19"/>
      <c r="S24" s="15"/>
      <c r="T24" s="4">
        <f t="shared" si="8"/>
        <v>0</v>
      </c>
      <c r="U24" s="2">
        <f t="shared" si="9"/>
        <v>0</v>
      </c>
      <c r="V24" s="5">
        <f t="shared" si="10"/>
        <v>0</v>
      </c>
      <c r="W24" s="19"/>
      <c r="X24" s="15"/>
      <c r="Y24" s="11">
        <f t="shared" si="11"/>
        <v>0</v>
      </c>
      <c r="Z24" s="9">
        <f t="shared" si="12"/>
        <v>0</v>
      </c>
      <c r="AA24" s="12">
        <f t="shared" si="13"/>
        <v>0</v>
      </c>
      <c r="AB24" s="19"/>
      <c r="AC24" s="15"/>
      <c r="AD24" s="8">
        <f t="shared" si="1"/>
        <v>0</v>
      </c>
      <c r="AE24" s="40">
        <f t="shared" si="2"/>
        <v>0</v>
      </c>
      <c r="AF24" s="5">
        <f t="shared" si="14"/>
        <v>0</v>
      </c>
      <c r="AG24" s="19"/>
      <c r="AH24" s="15"/>
      <c r="AI24" s="2">
        <f t="shared" si="15"/>
        <v>0</v>
      </c>
      <c r="AJ24" s="40">
        <f t="shared" si="16"/>
        <v>0</v>
      </c>
      <c r="AK24" s="5">
        <f t="shared" si="17"/>
        <v>0</v>
      </c>
      <c r="AL24" s="19"/>
      <c r="AM24" s="15"/>
      <c r="AN24" s="41">
        <f t="shared" si="18"/>
        <v>0</v>
      </c>
      <c r="AO24" s="40">
        <f t="shared" si="19"/>
        <v>0</v>
      </c>
      <c r="AP24" s="5">
        <f t="shared" si="20"/>
        <v>0</v>
      </c>
      <c r="AQ24" s="19"/>
      <c r="AR24" s="15"/>
      <c r="AS24" s="41">
        <f t="shared" si="21"/>
        <v>0</v>
      </c>
      <c r="AT24" s="40">
        <f t="shared" si="3"/>
        <v>0</v>
      </c>
      <c r="AU24" s="3">
        <f t="shared" si="22"/>
        <v>0</v>
      </c>
      <c r="AV24" s="85"/>
      <c r="AW24" s="23"/>
      <c r="AX24" s="23"/>
      <c r="AY24" s="1"/>
    </row>
    <row r="25" spans="3:51" ht="15" customHeight="1">
      <c r="C25" s="77"/>
      <c r="D25" s="16"/>
      <c r="E25" s="53" t="s">
        <v>10</v>
      </c>
      <c r="F25" s="14"/>
      <c r="G25" s="18"/>
      <c r="H25" s="19"/>
      <c r="I25" s="15"/>
      <c r="J25" s="8">
        <f t="shared" si="4"/>
        <v>0</v>
      </c>
      <c r="K25" s="2">
        <f t="shared" si="23"/>
        <v>0</v>
      </c>
      <c r="L25" s="10">
        <f t="shared" si="0"/>
        <v>0</v>
      </c>
      <c r="M25" s="19"/>
      <c r="N25" s="15"/>
      <c r="O25" s="4">
        <f t="shared" si="5"/>
        <v>0</v>
      </c>
      <c r="P25" s="2">
        <f t="shared" si="6"/>
        <v>0</v>
      </c>
      <c r="Q25" s="3">
        <f t="shared" si="7"/>
        <v>0</v>
      </c>
      <c r="R25" s="19"/>
      <c r="S25" s="15"/>
      <c r="T25" s="4">
        <f t="shared" si="8"/>
        <v>0</v>
      </c>
      <c r="U25" s="2">
        <f t="shared" si="9"/>
        <v>0</v>
      </c>
      <c r="V25" s="5">
        <f t="shared" si="10"/>
        <v>0</v>
      </c>
      <c r="W25" s="19"/>
      <c r="X25" s="15"/>
      <c r="Y25" s="11">
        <f t="shared" si="11"/>
        <v>0</v>
      </c>
      <c r="Z25" s="9">
        <f t="shared" si="12"/>
        <v>0</v>
      </c>
      <c r="AA25" s="12">
        <f t="shared" si="13"/>
        <v>0</v>
      </c>
      <c r="AB25" s="19"/>
      <c r="AC25" s="15"/>
      <c r="AD25" s="8">
        <f t="shared" si="1"/>
        <v>0</v>
      </c>
      <c r="AE25" s="40">
        <f t="shared" si="2"/>
        <v>0</v>
      </c>
      <c r="AF25" s="42">
        <f t="shared" si="14"/>
        <v>0</v>
      </c>
      <c r="AG25" s="19"/>
      <c r="AH25" s="15"/>
      <c r="AI25" s="2">
        <f t="shared" si="15"/>
        <v>0</v>
      </c>
      <c r="AJ25" s="40">
        <f t="shared" si="16"/>
        <v>0</v>
      </c>
      <c r="AK25" s="5">
        <f t="shared" si="17"/>
        <v>0</v>
      </c>
      <c r="AL25" s="19"/>
      <c r="AM25" s="15"/>
      <c r="AN25" s="41">
        <f t="shared" si="18"/>
        <v>0</v>
      </c>
      <c r="AO25" s="40">
        <f t="shared" si="19"/>
        <v>0</v>
      </c>
      <c r="AP25" s="5">
        <f t="shared" si="20"/>
        <v>0</v>
      </c>
      <c r="AQ25" s="19"/>
      <c r="AR25" s="15"/>
      <c r="AS25" s="41">
        <f t="shared" si="21"/>
        <v>0</v>
      </c>
      <c r="AT25" s="40">
        <f t="shared" si="3"/>
        <v>0</v>
      </c>
      <c r="AU25" s="3">
        <f t="shared" si="22"/>
        <v>0</v>
      </c>
      <c r="AV25" s="85"/>
      <c r="AW25" s="23"/>
      <c r="AX25" s="23"/>
      <c r="AY25" s="1"/>
    </row>
    <row r="26" spans="3:51" ht="15" customHeight="1" thickBot="1">
      <c r="C26" s="77"/>
      <c r="D26" s="16"/>
      <c r="E26" s="54" t="s">
        <v>11</v>
      </c>
      <c r="F26" s="14"/>
      <c r="G26" s="18"/>
      <c r="H26" s="19"/>
      <c r="I26" s="15"/>
      <c r="J26" s="25">
        <f>G26*H26*I26</f>
        <v>0</v>
      </c>
      <c r="K26" s="13">
        <f t="shared" si="23"/>
        <v>0</v>
      </c>
      <c r="L26" s="17">
        <f t="shared" si="0"/>
        <v>0</v>
      </c>
      <c r="M26" s="19"/>
      <c r="N26" s="15"/>
      <c r="O26" s="4">
        <f t="shared" si="5"/>
        <v>0</v>
      </c>
      <c r="P26" s="2">
        <f t="shared" si="6"/>
        <v>0</v>
      </c>
      <c r="Q26" s="3">
        <f t="shared" si="7"/>
        <v>0</v>
      </c>
      <c r="R26" s="19"/>
      <c r="S26" s="15"/>
      <c r="T26" s="26">
        <f t="shared" si="8"/>
        <v>0</v>
      </c>
      <c r="U26" s="13">
        <f t="shared" si="9"/>
        <v>0</v>
      </c>
      <c r="V26" s="27">
        <f t="shared" si="10"/>
        <v>0</v>
      </c>
      <c r="W26" s="19"/>
      <c r="X26" s="15"/>
      <c r="Y26" s="26">
        <f t="shared" si="11"/>
        <v>0</v>
      </c>
      <c r="Z26" s="13">
        <f t="shared" si="12"/>
        <v>0</v>
      </c>
      <c r="AA26" s="27">
        <f t="shared" si="13"/>
        <v>0</v>
      </c>
      <c r="AB26" s="19"/>
      <c r="AC26" s="15"/>
      <c r="AD26" s="25">
        <f t="shared" si="1"/>
        <v>0</v>
      </c>
      <c r="AE26" s="13">
        <f t="shared" si="2"/>
        <v>0</v>
      </c>
      <c r="AF26" s="27">
        <f t="shared" si="14"/>
        <v>0</v>
      </c>
      <c r="AG26" s="19"/>
      <c r="AH26" s="15"/>
      <c r="AI26" s="13">
        <f t="shared" si="15"/>
        <v>0</v>
      </c>
      <c r="AJ26" s="43">
        <f t="shared" si="16"/>
        <v>0</v>
      </c>
      <c r="AK26" s="27">
        <f t="shared" si="17"/>
        <v>0</v>
      </c>
      <c r="AL26" s="19"/>
      <c r="AM26" s="15"/>
      <c r="AN26" s="44">
        <f t="shared" si="18"/>
        <v>0</v>
      </c>
      <c r="AO26" s="43">
        <f t="shared" si="19"/>
        <v>0</v>
      </c>
      <c r="AP26" s="27">
        <f t="shared" si="20"/>
        <v>0</v>
      </c>
      <c r="AQ26" s="19"/>
      <c r="AR26" s="15"/>
      <c r="AS26" s="44">
        <f t="shared" si="21"/>
        <v>0</v>
      </c>
      <c r="AT26" s="43">
        <f t="shared" si="3"/>
        <v>0</v>
      </c>
      <c r="AU26" s="17">
        <f t="shared" si="22"/>
        <v>0</v>
      </c>
      <c r="AV26" s="85"/>
      <c r="AW26" s="23"/>
      <c r="AX26" s="23"/>
      <c r="AY26" s="1"/>
    </row>
    <row r="27" spans="3:51" ht="15" customHeight="1" thickBot="1">
      <c r="C27" s="77"/>
      <c r="D27" s="16"/>
      <c r="E27" s="49" t="s">
        <v>56</v>
      </c>
      <c r="F27" s="56"/>
      <c r="G27" s="57"/>
      <c r="H27" s="117" t="s">
        <v>71</v>
      </c>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1"/>
      <c r="AS27" s="45"/>
      <c r="AT27" s="45"/>
      <c r="AU27" s="46"/>
      <c r="AV27" s="86"/>
      <c r="AW27" s="23"/>
      <c r="AX27" s="23"/>
      <c r="AY27" s="1"/>
    </row>
    <row r="28" spans="3:50" ht="24" customHeight="1" thickBot="1">
      <c r="C28" s="118" t="s">
        <v>83</v>
      </c>
      <c r="D28" s="29"/>
      <c r="E28" s="29"/>
      <c r="G28" s="122" t="s">
        <v>46</v>
      </c>
      <c r="H28" s="144" t="s">
        <v>47</v>
      </c>
      <c r="I28" s="144"/>
      <c r="J28" s="123"/>
      <c r="K28" s="123"/>
      <c r="L28" s="123"/>
      <c r="M28" s="144" t="s">
        <v>48</v>
      </c>
      <c r="N28" s="144"/>
      <c r="O28" s="123"/>
      <c r="P28" s="123"/>
      <c r="Q28" s="123"/>
      <c r="R28" s="144" t="s">
        <v>49</v>
      </c>
      <c r="S28" s="144"/>
      <c r="T28" s="123"/>
      <c r="U28" s="123"/>
      <c r="V28" s="123"/>
      <c r="W28" s="144" t="s">
        <v>50</v>
      </c>
      <c r="X28" s="144"/>
      <c r="Y28" s="123"/>
      <c r="Z28" s="123"/>
      <c r="AA28" s="123"/>
      <c r="AB28" s="144" t="s">
        <v>51</v>
      </c>
      <c r="AC28" s="144"/>
      <c r="AD28" s="123"/>
      <c r="AE28" s="123"/>
      <c r="AF28" s="123"/>
      <c r="AG28" s="144" t="s">
        <v>52</v>
      </c>
      <c r="AH28" s="144"/>
      <c r="AI28" s="123"/>
      <c r="AJ28" s="123"/>
      <c r="AK28" s="123"/>
      <c r="AL28" s="144" t="s">
        <v>53</v>
      </c>
      <c r="AM28" s="144"/>
      <c r="AN28" s="123"/>
      <c r="AO28" s="123"/>
      <c r="AP28" s="123"/>
      <c r="AQ28" s="144" t="s">
        <v>54</v>
      </c>
      <c r="AR28" s="144"/>
      <c r="AS28" s="29"/>
      <c r="AT28" s="29"/>
      <c r="AU28" s="29"/>
      <c r="AV28" s="16"/>
      <c r="AW28" s="1"/>
      <c r="AX28" s="1"/>
    </row>
    <row r="29" spans="3:50" ht="15.75" customHeight="1">
      <c r="C29" s="79"/>
      <c r="D29" s="29"/>
      <c r="E29" s="183" t="s">
        <v>15</v>
      </c>
      <c r="F29" s="180" t="s">
        <v>72</v>
      </c>
      <c r="G29" s="181"/>
      <c r="H29" s="180" t="s">
        <v>45</v>
      </c>
      <c r="I29" s="181"/>
      <c r="J29" s="94"/>
      <c r="K29" s="94"/>
      <c r="L29" s="94"/>
      <c r="M29" s="193" t="s">
        <v>17</v>
      </c>
      <c r="N29" s="194"/>
      <c r="O29" s="195"/>
      <c r="P29" s="195"/>
      <c r="Q29" s="195"/>
      <c r="R29" s="195"/>
      <c r="S29" s="195"/>
      <c r="T29" s="195"/>
      <c r="U29" s="195"/>
      <c r="V29" s="195"/>
      <c r="W29" s="195"/>
      <c r="X29" s="196"/>
      <c r="Y29" s="94"/>
      <c r="Z29" s="94"/>
      <c r="AA29" s="94"/>
      <c r="AB29" s="180" t="s">
        <v>62</v>
      </c>
      <c r="AC29" s="197"/>
      <c r="AD29" s="197"/>
      <c r="AE29" s="197"/>
      <c r="AF29" s="197"/>
      <c r="AG29" s="197"/>
      <c r="AH29" s="181"/>
      <c r="AI29" s="94"/>
      <c r="AJ29" s="94"/>
      <c r="AK29" s="94"/>
      <c r="AL29" s="180" t="s">
        <v>44</v>
      </c>
      <c r="AM29" s="181"/>
      <c r="AN29" s="64"/>
      <c r="AO29" s="64"/>
      <c r="AP29" s="64"/>
      <c r="AQ29" s="202" t="s">
        <v>73</v>
      </c>
      <c r="AR29" s="203"/>
      <c r="AS29" s="29"/>
      <c r="AT29" s="175" t="s">
        <v>15</v>
      </c>
      <c r="AU29" s="176" t="s">
        <v>15</v>
      </c>
      <c r="AV29" s="88"/>
      <c r="AW29" s="28"/>
      <c r="AX29" s="28"/>
    </row>
    <row r="30" spans="3:48" ht="15.75" customHeight="1">
      <c r="C30" s="79"/>
      <c r="D30" s="29"/>
      <c r="E30" s="184"/>
      <c r="F30" s="158" t="s">
        <v>63</v>
      </c>
      <c r="G30" s="158"/>
      <c r="H30" s="158" t="s">
        <v>64</v>
      </c>
      <c r="I30" s="158"/>
      <c r="J30" s="95"/>
      <c r="K30" s="95"/>
      <c r="L30" s="95"/>
      <c r="M30" s="185" t="s">
        <v>39</v>
      </c>
      <c r="N30" s="186"/>
      <c r="O30" s="95"/>
      <c r="P30" s="95"/>
      <c r="Q30" s="95"/>
      <c r="R30" s="189" t="s">
        <v>40</v>
      </c>
      <c r="S30" s="189"/>
      <c r="T30" s="96"/>
      <c r="U30" s="95"/>
      <c r="V30" s="95"/>
      <c r="W30" s="158" t="s">
        <v>38</v>
      </c>
      <c r="X30" s="158"/>
      <c r="Y30" s="95"/>
      <c r="Z30" s="95"/>
      <c r="AA30" s="95"/>
      <c r="AB30" s="198" t="s">
        <v>41</v>
      </c>
      <c r="AC30" s="198"/>
      <c r="AD30" s="96"/>
      <c r="AE30" s="95"/>
      <c r="AF30" s="95"/>
      <c r="AG30" s="189" t="s">
        <v>18</v>
      </c>
      <c r="AH30" s="189"/>
      <c r="AI30" s="95"/>
      <c r="AJ30" s="95"/>
      <c r="AK30" s="95"/>
      <c r="AL30" s="189" t="s">
        <v>42</v>
      </c>
      <c r="AM30" s="189"/>
      <c r="AN30" s="16"/>
      <c r="AO30" s="16"/>
      <c r="AP30" s="16"/>
      <c r="AQ30" s="161" t="s">
        <v>35</v>
      </c>
      <c r="AR30" s="162"/>
      <c r="AS30" s="29"/>
      <c r="AT30" s="175"/>
      <c r="AU30" s="177"/>
      <c r="AV30" s="89"/>
    </row>
    <row r="31" spans="3:48" ht="15.75" customHeight="1">
      <c r="C31" s="79"/>
      <c r="D31" s="29"/>
      <c r="E31" s="65" t="s">
        <v>0</v>
      </c>
      <c r="F31" s="145">
        <f>L15+Q15+V15+AA15+AF15+AK15+AP15+AU15</f>
        <v>0</v>
      </c>
      <c r="G31" s="145"/>
      <c r="H31" s="178"/>
      <c r="I31" s="179"/>
      <c r="J31" s="58"/>
      <c r="K31" s="58"/>
      <c r="L31" s="58"/>
      <c r="M31" s="145">
        <f>IF(H31&lt;=0,0.000000000001,F31/H31)</f>
        <v>1E-12</v>
      </c>
      <c r="N31" s="145"/>
      <c r="O31" s="58"/>
      <c r="P31" s="58"/>
      <c r="Q31" s="58"/>
      <c r="R31" s="190"/>
      <c r="S31" s="190"/>
      <c r="T31" s="69"/>
      <c r="U31" s="58"/>
      <c r="V31" s="58"/>
      <c r="W31" s="191">
        <f>IF(R31&lt;=0,0.00000000001,IF(M31&lt;=0,0,(ROUND(M31/R31,0))))</f>
        <v>1E-11</v>
      </c>
      <c r="X31" s="191"/>
      <c r="Y31" s="58"/>
      <c r="Z31" s="58"/>
      <c r="AA31" s="58"/>
      <c r="AB31" s="145">
        <f>H31*W31</f>
        <v>0</v>
      </c>
      <c r="AC31" s="145"/>
      <c r="AD31" s="69"/>
      <c r="AE31" s="58"/>
      <c r="AF31" s="58"/>
      <c r="AG31" s="145">
        <f>AB31*R31</f>
        <v>0</v>
      </c>
      <c r="AH31" s="145"/>
      <c r="AI31" s="58"/>
      <c r="AJ31" s="58"/>
      <c r="AK31" s="58"/>
      <c r="AL31" s="199">
        <f aca="true" t="shared" si="24" ref="AL31:AL42">AG31*1000/(AU31*24*3600*$AQ$36)</f>
        <v>0</v>
      </c>
      <c r="AM31" s="199"/>
      <c r="AN31" s="16"/>
      <c r="AO31" s="16"/>
      <c r="AP31" s="16"/>
      <c r="AQ31" s="73" t="s">
        <v>68</v>
      </c>
      <c r="AR31" s="72">
        <f>MAX(AL31:AM42)</f>
        <v>0</v>
      </c>
      <c r="AS31" s="29"/>
      <c r="AT31" s="47" t="s">
        <v>23</v>
      </c>
      <c r="AU31" s="48">
        <v>31</v>
      </c>
      <c r="AV31" s="89"/>
    </row>
    <row r="32" spans="3:51" ht="15.75" customHeight="1">
      <c r="C32" s="79"/>
      <c r="D32" s="29"/>
      <c r="E32" s="65" t="s">
        <v>1</v>
      </c>
      <c r="F32" s="145">
        <f aca="true" t="shared" si="25" ref="F32:F42">L16+Q16+V16+AA16+AF16+AK16+AP16+AU16</f>
        <v>0</v>
      </c>
      <c r="G32" s="145"/>
      <c r="H32" s="178"/>
      <c r="I32" s="179"/>
      <c r="J32" s="58"/>
      <c r="K32" s="58"/>
      <c r="L32" s="58"/>
      <c r="M32" s="145">
        <f>IF(H32&lt;=0,0.000000000001,F32/H32)</f>
        <v>1E-12</v>
      </c>
      <c r="N32" s="145"/>
      <c r="O32" s="58"/>
      <c r="P32" s="58"/>
      <c r="Q32" s="58"/>
      <c r="R32" s="187"/>
      <c r="S32" s="188"/>
      <c r="T32" s="69"/>
      <c r="U32" s="58"/>
      <c r="V32" s="58"/>
      <c r="W32" s="191">
        <f aca="true" t="shared" si="26" ref="W32:W42">IF(R32&lt;=0,0.00000000001,IF(M32&lt;=0,0,(ROUND(M32/R32,0))))</f>
        <v>1E-11</v>
      </c>
      <c r="X32" s="191"/>
      <c r="Y32" s="58"/>
      <c r="Z32" s="58"/>
      <c r="AA32" s="58"/>
      <c r="AB32" s="145">
        <f aca="true" t="shared" si="27" ref="AB32:AB42">H32*W32</f>
        <v>0</v>
      </c>
      <c r="AC32" s="145"/>
      <c r="AD32" s="69"/>
      <c r="AE32" s="58"/>
      <c r="AF32" s="58"/>
      <c r="AG32" s="145">
        <f aca="true" t="shared" si="28" ref="AG32:AG42">AB32*R32</f>
        <v>0</v>
      </c>
      <c r="AH32" s="145"/>
      <c r="AI32" s="58"/>
      <c r="AJ32" s="58"/>
      <c r="AK32" s="58"/>
      <c r="AL32" s="200">
        <f t="shared" si="24"/>
        <v>0</v>
      </c>
      <c r="AM32" s="201"/>
      <c r="AN32" s="16"/>
      <c r="AO32" s="16"/>
      <c r="AP32" s="16"/>
      <c r="AQ32" s="73" t="s">
        <v>78</v>
      </c>
      <c r="AR32" s="72">
        <f>MIN(AL31:AM42)</f>
        <v>0</v>
      </c>
      <c r="AS32" s="29"/>
      <c r="AT32" s="47" t="s">
        <v>24</v>
      </c>
      <c r="AU32" s="48">
        <v>28</v>
      </c>
      <c r="AV32" s="89"/>
      <c r="AX32" s="1"/>
      <c r="AY32" s="124"/>
    </row>
    <row r="33" spans="3:48" ht="15.75" customHeight="1">
      <c r="C33" s="79"/>
      <c r="D33" s="29"/>
      <c r="E33" s="65" t="s">
        <v>2</v>
      </c>
      <c r="F33" s="145">
        <f t="shared" si="25"/>
        <v>0</v>
      </c>
      <c r="G33" s="145"/>
      <c r="H33" s="178"/>
      <c r="I33" s="179"/>
      <c r="J33" s="58"/>
      <c r="K33" s="58"/>
      <c r="L33" s="58"/>
      <c r="M33" s="145">
        <f aca="true" t="shared" si="29" ref="M33:M42">IF(H33&lt;=0,0.000000000001,F33/H33)</f>
        <v>1E-12</v>
      </c>
      <c r="N33" s="145"/>
      <c r="O33" s="58"/>
      <c r="P33" s="58"/>
      <c r="Q33" s="58"/>
      <c r="R33" s="187"/>
      <c r="S33" s="188"/>
      <c r="T33" s="69"/>
      <c r="U33" s="58"/>
      <c r="V33" s="58"/>
      <c r="W33" s="191">
        <f t="shared" si="26"/>
        <v>1E-11</v>
      </c>
      <c r="X33" s="191"/>
      <c r="Y33" s="58"/>
      <c r="Z33" s="58"/>
      <c r="AA33" s="58"/>
      <c r="AB33" s="145">
        <f t="shared" si="27"/>
        <v>0</v>
      </c>
      <c r="AC33" s="145"/>
      <c r="AD33" s="69"/>
      <c r="AE33" s="58"/>
      <c r="AF33" s="58"/>
      <c r="AG33" s="145">
        <f t="shared" si="28"/>
        <v>0</v>
      </c>
      <c r="AH33" s="145"/>
      <c r="AI33" s="58"/>
      <c r="AJ33" s="58"/>
      <c r="AK33" s="58"/>
      <c r="AL33" s="199">
        <f t="shared" si="24"/>
        <v>0</v>
      </c>
      <c r="AM33" s="199"/>
      <c r="AN33" s="16"/>
      <c r="AO33" s="16"/>
      <c r="AP33" s="16"/>
      <c r="AQ33" s="125" t="s">
        <v>74</v>
      </c>
      <c r="AR33" s="126"/>
      <c r="AS33" s="29"/>
      <c r="AT33" s="47" t="s">
        <v>25</v>
      </c>
      <c r="AU33" s="48">
        <v>31</v>
      </c>
      <c r="AV33" s="89"/>
    </row>
    <row r="34" spans="3:48" ht="15.75" customHeight="1" thickBot="1">
      <c r="C34" s="79"/>
      <c r="D34" s="29"/>
      <c r="E34" s="65" t="s">
        <v>3</v>
      </c>
      <c r="F34" s="145">
        <f t="shared" si="25"/>
        <v>0</v>
      </c>
      <c r="G34" s="145"/>
      <c r="H34" s="178"/>
      <c r="I34" s="179"/>
      <c r="J34" s="58"/>
      <c r="K34" s="58"/>
      <c r="L34" s="58"/>
      <c r="M34" s="145">
        <f t="shared" si="29"/>
        <v>1E-12</v>
      </c>
      <c r="N34" s="145"/>
      <c r="O34" s="58"/>
      <c r="P34" s="58"/>
      <c r="Q34" s="58"/>
      <c r="R34" s="187"/>
      <c r="S34" s="188"/>
      <c r="T34" s="69"/>
      <c r="U34" s="58"/>
      <c r="V34" s="58"/>
      <c r="W34" s="191">
        <f t="shared" si="26"/>
        <v>1E-11</v>
      </c>
      <c r="X34" s="191"/>
      <c r="Y34" s="58"/>
      <c r="Z34" s="58"/>
      <c r="AA34" s="58"/>
      <c r="AB34" s="145">
        <f t="shared" si="27"/>
        <v>0</v>
      </c>
      <c r="AC34" s="145"/>
      <c r="AD34" s="69"/>
      <c r="AE34" s="58"/>
      <c r="AF34" s="58"/>
      <c r="AG34" s="145">
        <f t="shared" si="28"/>
        <v>0</v>
      </c>
      <c r="AH34" s="145"/>
      <c r="AI34" s="58"/>
      <c r="AJ34" s="58"/>
      <c r="AK34" s="58"/>
      <c r="AL34" s="199">
        <f t="shared" si="24"/>
        <v>0</v>
      </c>
      <c r="AM34" s="199"/>
      <c r="AN34" s="16"/>
      <c r="AO34" s="16"/>
      <c r="AP34" s="16"/>
      <c r="AQ34" s="109"/>
      <c r="AR34" s="110">
        <f>(AL31*AU31+AL32*AU32+AL33*AU33+AL34*AU34+AL35*AU35+AL36*AU36+AL37*AU37+AL38*AU38+AL39*AU39+AL40*AU40+AL41*AU41+AL42*AU42)/365</f>
        <v>0</v>
      </c>
      <c r="AS34" s="29"/>
      <c r="AT34" s="47" t="s">
        <v>26</v>
      </c>
      <c r="AU34" s="48">
        <v>30</v>
      </c>
      <c r="AV34" s="89"/>
    </row>
    <row r="35" spans="3:48" ht="15.75" customHeight="1">
      <c r="C35" s="79"/>
      <c r="D35" s="29"/>
      <c r="E35" s="65" t="s">
        <v>4</v>
      </c>
      <c r="F35" s="145">
        <f t="shared" si="25"/>
        <v>0</v>
      </c>
      <c r="G35" s="145"/>
      <c r="H35" s="178"/>
      <c r="I35" s="179"/>
      <c r="J35" s="58"/>
      <c r="K35" s="58"/>
      <c r="L35" s="58"/>
      <c r="M35" s="145">
        <f t="shared" si="29"/>
        <v>1E-12</v>
      </c>
      <c r="N35" s="145"/>
      <c r="O35" s="58"/>
      <c r="P35" s="58"/>
      <c r="Q35" s="58"/>
      <c r="R35" s="187"/>
      <c r="S35" s="188"/>
      <c r="T35" s="69"/>
      <c r="U35" s="58"/>
      <c r="V35" s="58"/>
      <c r="W35" s="191">
        <f t="shared" si="26"/>
        <v>1E-11</v>
      </c>
      <c r="X35" s="191"/>
      <c r="Y35" s="58"/>
      <c r="Z35" s="58"/>
      <c r="AA35" s="58"/>
      <c r="AB35" s="145">
        <f t="shared" si="27"/>
        <v>0</v>
      </c>
      <c r="AC35" s="145"/>
      <c r="AD35" s="69"/>
      <c r="AE35" s="58"/>
      <c r="AF35" s="58"/>
      <c r="AG35" s="145">
        <f t="shared" si="28"/>
        <v>0</v>
      </c>
      <c r="AH35" s="145"/>
      <c r="AI35" s="58"/>
      <c r="AJ35" s="58"/>
      <c r="AK35" s="58"/>
      <c r="AL35" s="199">
        <f t="shared" si="24"/>
        <v>0</v>
      </c>
      <c r="AM35" s="199"/>
      <c r="AN35" s="16"/>
      <c r="AO35" s="16"/>
      <c r="AP35" s="16"/>
      <c r="AQ35" s="159" t="s">
        <v>58</v>
      </c>
      <c r="AR35" s="160"/>
      <c r="AS35" s="29"/>
      <c r="AT35" s="47" t="s">
        <v>27</v>
      </c>
      <c r="AU35" s="48">
        <v>31</v>
      </c>
      <c r="AV35" s="89"/>
    </row>
    <row r="36" spans="3:48" ht="15.75" customHeight="1" thickBot="1">
      <c r="C36" s="79"/>
      <c r="D36" s="29"/>
      <c r="E36" s="65" t="s">
        <v>5</v>
      </c>
      <c r="F36" s="145">
        <f t="shared" si="25"/>
        <v>0</v>
      </c>
      <c r="G36" s="145"/>
      <c r="H36" s="178"/>
      <c r="I36" s="179"/>
      <c r="J36" s="58"/>
      <c r="K36" s="58"/>
      <c r="L36" s="58"/>
      <c r="M36" s="145">
        <f t="shared" si="29"/>
        <v>1E-12</v>
      </c>
      <c r="N36" s="145"/>
      <c r="O36" s="58"/>
      <c r="P36" s="58"/>
      <c r="Q36" s="58"/>
      <c r="R36" s="187"/>
      <c r="S36" s="188"/>
      <c r="T36" s="69"/>
      <c r="U36" s="58"/>
      <c r="V36" s="58"/>
      <c r="W36" s="191">
        <f t="shared" si="26"/>
        <v>1E-11</v>
      </c>
      <c r="X36" s="191"/>
      <c r="Y36" s="58"/>
      <c r="Z36" s="58"/>
      <c r="AA36" s="58"/>
      <c r="AB36" s="145">
        <f t="shared" si="27"/>
        <v>0</v>
      </c>
      <c r="AC36" s="145"/>
      <c r="AD36" s="69"/>
      <c r="AE36" s="58"/>
      <c r="AF36" s="58"/>
      <c r="AG36" s="145">
        <f t="shared" si="28"/>
        <v>0</v>
      </c>
      <c r="AH36" s="145"/>
      <c r="AI36" s="58"/>
      <c r="AJ36" s="58"/>
      <c r="AK36" s="58"/>
      <c r="AL36" s="199">
        <f t="shared" si="24"/>
        <v>0</v>
      </c>
      <c r="AM36" s="199"/>
      <c r="AN36" s="16"/>
      <c r="AO36" s="16"/>
      <c r="AP36" s="16"/>
      <c r="AQ36" s="75">
        <f>IF(H13+M13+R13+W13+AB13+AG13+AL13+AQ13&lt;=0,0.000000000001,H13+M13+R13+W13+AB13+AG13+AL13+AQ13)</f>
        <v>1E-12</v>
      </c>
      <c r="AR36" s="74" t="s">
        <v>59</v>
      </c>
      <c r="AS36" s="29"/>
      <c r="AT36" s="47" t="s">
        <v>28</v>
      </c>
      <c r="AU36" s="48">
        <v>30</v>
      </c>
      <c r="AV36" s="89"/>
    </row>
    <row r="37" spans="3:48" ht="15.75" customHeight="1">
      <c r="C37" s="79"/>
      <c r="D37" s="29"/>
      <c r="E37" s="65" t="s">
        <v>6</v>
      </c>
      <c r="F37" s="145">
        <f t="shared" si="25"/>
        <v>0</v>
      </c>
      <c r="G37" s="145"/>
      <c r="H37" s="178"/>
      <c r="I37" s="179"/>
      <c r="J37" s="58"/>
      <c r="K37" s="58"/>
      <c r="L37" s="58"/>
      <c r="M37" s="145">
        <f t="shared" si="29"/>
        <v>1E-12</v>
      </c>
      <c r="N37" s="145"/>
      <c r="O37" s="58"/>
      <c r="P37" s="58"/>
      <c r="Q37" s="58"/>
      <c r="R37" s="187"/>
      <c r="S37" s="188"/>
      <c r="T37" s="69"/>
      <c r="U37" s="58"/>
      <c r="V37" s="58"/>
      <c r="W37" s="191">
        <f t="shared" si="26"/>
        <v>1E-11</v>
      </c>
      <c r="X37" s="191"/>
      <c r="Y37" s="58"/>
      <c r="Z37" s="58"/>
      <c r="AA37" s="58"/>
      <c r="AB37" s="145">
        <f t="shared" si="27"/>
        <v>0</v>
      </c>
      <c r="AC37" s="145"/>
      <c r="AD37" s="69"/>
      <c r="AE37" s="58"/>
      <c r="AF37" s="58"/>
      <c r="AG37" s="145">
        <f t="shared" si="28"/>
        <v>0</v>
      </c>
      <c r="AH37" s="145"/>
      <c r="AI37" s="58"/>
      <c r="AJ37" s="58"/>
      <c r="AK37" s="58"/>
      <c r="AL37" s="199">
        <f t="shared" si="24"/>
        <v>0</v>
      </c>
      <c r="AM37" s="199"/>
      <c r="AN37" s="16"/>
      <c r="AO37" s="16"/>
      <c r="AP37" s="16"/>
      <c r="AQ37" s="202" t="s">
        <v>57</v>
      </c>
      <c r="AR37" s="203"/>
      <c r="AS37" s="29"/>
      <c r="AT37" s="47" t="s">
        <v>29</v>
      </c>
      <c r="AU37" s="48">
        <v>31</v>
      </c>
      <c r="AV37" s="89"/>
    </row>
    <row r="38" spans="3:48" ht="15.75" customHeight="1">
      <c r="C38" s="79"/>
      <c r="D38" s="29"/>
      <c r="E38" s="65" t="s">
        <v>7</v>
      </c>
      <c r="F38" s="145">
        <f t="shared" si="25"/>
        <v>0</v>
      </c>
      <c r="G38" s="145"/>
      <c r="H38" s="178"/>
      <c r="I38" s="179"/>
      <c r="J38" s="58"/>
      <c r="K38" s="58"/>
      <c r="L38" s="58"/>
      <c r="M38" s="145">
        <f t="shared" si="29"/>
        <v>1E-12</v>
      </c>
      <c r="N38" s="145"/>
      <c r="O38" s="58"/>
      <c r="P38" s="58"/>
      <c r="Q38" s="58"/>
      <c r="R38" s="187"/>
      <c r="S38" s="188"/>
      <c r="T38" s="69"/>
      <c r="U38" s="58"/>
      <c r="V38" s="58"/>
      <c r="W38" s="191">
        <f t="shared" si="26"/>
        <v>1E-11</v>
      </c>
      <c r="X38" s="191"/>
      <c r="Y38" s="58"/>
      <c r="Z38" s="58"/>
      <c r="AA38" s="58"/>
      <c r="AB38" s="145">
        <f t="shared" si="27"/>
        <v>0</v>
      </c>
      <c r="AC38" s="145"/>
      <c r="AD38" s="69"/>
      <c r="AE38" s="58"/>
      <c r="AF38" s="58"/>
      <c r="AG38" s="145">
        <f t="shared" si="28"/>
        <v>0</v>
      </c>
      <c r="AH38" s="145"/>
      <c r="AI38" s="58"/>
      <c r="AJ38" s="58"/>
      <c r="AK38" s="58"/>
      <c r="AL38" s="199">
        <f t="shared" si="24"/>
        <v>0</v>
      </c>
      <c r="AM38" s="199"/>
      <c r="AN38" s="16"/>
      <c r="AO38" s="16"/>
      <c r="AP38" s="16"/>
      <c r="AQ38" s="159" t="s">
        <v>75</v>
      </c>
      <c r="AR38" s="160"/>
      <c r="AS38" s="29"/>
      <c r="AT38" s="47" t="s">
        <v>30</v>
      </c>
      <c r="AU38" s="48">
        <v>31</v>
      </c>
      <c r="AV38" s="89"/>
    </row>
    <row r="39" spans="3:48" ht="15.75" customHeight="1" thickBot="1">
      <c r="C39" s="79"/>
      <c r="D39" s="29"/>
      <c r="E39" s="65" t="s">
        <v>8</v>
      </c>
      <c r="F39" s="145">
        <f t="shared" si="25"/>
        <v>0</v>
      </c>
      <c r="G39" s="145"/>
      <c r="H39" s="178"/>
      <c r="I39" s="179"/>
      <c r="J39" s="58"/>
      <c r="K39" s="58"/>
      <c r="L39" s="58"/>
      <c r="M39" s="145">
        <f t="shared" si="29"/>
        <v>1E-12</v>
      </c>
      <c r="N39" s="145"/>
      <c r="O39" s="58"/>
      <c r="P39" s="58"/>
      <c r="Q39" s="58"/>
      <c r="R39" s="187"/>
      <c r="S39" s="188"/>
      <c r="T39" s="69"/>
      <c r="U39" s="58"/>
      <c r="V39" s="58"/>
      <c r="W39" s="191">
        <f t="shared" si="26"/>
        <v>1E-11</v>
      </c>
      <c r="X39" s="191"/>
      <c r="Y39" s="58"/>
      <c r="Z39" s="58"/>
      <c r="AA39" s="58"/>
      <c r="AB39" s="145">
        <f t="shared" si="27"/>
        <v>0</v>
      </c>
      <c r="AC39" s="145"/>
      <c r="AD39" s="69"/>
      <c r="AE39" s="58"/>
      <c r="AF39" s="58"/>
      <c r="AG39" s="145">
        <f t="shared" si="28"/>
        <v>0</v>
      </c>
      <c r="AH39" s="145"/>
      <c r="AI39" s="58"/>
      <c r="AJ39" s="58"/>
      <c r="AK39" s="58"/>
      <c r="AL39" s="199">
        <f t="shared" si="24"/>
        <v>0</v>
      </c>
      <c r="AM39" s="199"/>
      <c r="AN39" s="16"/>
      <c r="AO39" s="16"/>
      <c r="AP39" s="16"/>
      <c r="AQ39" s="75">
        <f>(H12*H13+W12*W13+M12*M13+R12*R13+AB12*AB13+AG12*AG13+AL12*AL13+AQ12*AQ13)/AQ36</f>
        <v>0</v>
      </c>
      <c r="AR39" s="74" t="s">
        <v>60</v>
      </c>
      <c r="AS39" s="29"/>
      <c r="AT39" s="47" t="s">
        <v>31</v>
      </c>
      <c r="AU39" s="48">
        <v>30</v>
      </c>
      <c r="AV39" s="89"/>
    </row>
    <row r="40" spans="3:48" ht="15.75" customHeight="1">
      <c r="C40" s="79"/>
      <c r="D40" s="29"/>
      <c r="E40" s="65" t="s">
        <v>9</v>
      </c>
      <c r="F40" s="145">
        <f t="shared" si="25"/>
        <v>0</v>
      </c>
      <c r="G40" s="145"/>
      <c r="H40" s="178"/>
      <c r="I40" s="179"/>
      <c r="J40" s="58"/>
      <c r="K40" s="58"/>
      <c r="L40" s="58"/>
      <c r="M40" s="145">
        <f t="shared" si="29"/>
        <v>1E-12</v>
      </c>
      <c r="N40" s="145"/>
      <c r="O40" s="58"/>
      <c r="P40" s="58"/>
      <c r="Q40" s="58"/>
      <c r="R40" s="187"/>
      <c r="S40" s="188"/>
      <c r="T40" s="69"/>
      <c r="U40" s="58"/>
      <c r="V40" s="58"/>
      <c r="W40" s="191">
        <f t="shared" si="26"/>
        <v>1E-11</v>
      </c>
      <c r="X40" s="191"/>
      <c r="Y40" s="58"/>
      <c r="Z40" s="58"/>
      <c r="AA40" s="58"/>
      <c r="AB40" s="145">
        <f t="shared" si="27"/>
        <v>0</v>
      </c>
      <c r="AC40" s="145"/>
      <c r="AD40" s="69"/>
      <c r="AE40" s="58"/>
      <c r="AF40" s="58"/>
      <c r="AG40" s="145">
        <f t="shared" si="28"/>
        <v>0</v>
      </c>
      <c r="AH40" s="145"/>
      <c r="AI40" s="58"/>
      <c r="AJ40" s="58"/>
      <c r="AK40" s="58"/>
      <c r="AL40" s="199">
        <f t="shared" si="24"/>
        <v>0</v>
      </c>
      <c r="AM40" s="199"/>
      <c r="AN40" s="16"/>
      <c r="AO40" s="16"/>
      <c r="AP40" s="16"/>
      <c r="AQ40" s="206" t="s">
        <v>43</v>
      </c>
      <c r="AR40" s="207"/>
      <c r="AS40" s="29"/>
      <c r="AT40" s="47" t="s">
        <v>32</v>
      </c>
      <c r="AU40" s="48">
        <v>31</v>
      </c>
      <c r="AV40" s="89"/>
    </row>
    <row r="41" spans="3:48" ht="15.75" customHeight="1">
      <c r="C41" s="79"/>
      <c r="D41" s="29"/>
      <c r="E41" s="65" t="s">
        <v>10</v>
      </c>
      <c r="F41" s="145">
        <f t="shared" si="25"/>
        <v>0</v>
      </c>
      <c r="G41" s="145"/>
      <c r="H41" s="178"/>
      <c r="I41" s="179"/>
      <c r="J41" s="58"/>
      <c r="K41" s="58"/>
      <c r="L41" s="58"/>
      <c r="M41" s="145">
        <f t="shared" si="29"/>
        <v>1E-12</v>
      </c>
      <c r="N41" s="145"/>
      <c r="O41" s="58"/>
      <c r="P41" s="58"/>
      <c r="Q41" s="58"/>
      <c r="R41" s="187"/>
      <c r="S41" s="188"/>
      <c r="T41" s="69"/>
      <c r="U41" s="58"/>
      <c r="V41" s="58"/>
      <c r="W41" s="191">
        <f t="shared" si="26"/>
        <v>1E-11</v>
      </c>
      <c r="X41" s="191"/>
      <c r="Y41" s="58"/>
      <c r="Z41" s="58"/>
      <c r="AA41" s="58"/>
      <c r="AB41" s="145">
        <f t="shared" si="27"/>
        <v>0</v>
      </c>
      <c r="AC41" s="145"/>
      <c r="AD41" s="69"/>
      <c r="AE41" s="58"/>
      <c r="AF41" s="58"/>
      <c r="AG41" s="145">
        <f t="shared" si="28"/>
        <v>0</v>
      </c>
      <c r="AH41" s="145"/>
      <c r="AI41" s="58"/>
      <c r="AJ41" s="58"/>
      <c r="AK41" s="58"/>
      <c r="AL41" s="199">
        <f t="shared" si="24"/>
        <v>0</v>
      </c>
      <c r="AM41" s="199"/>
      <c r="AN41" s="16"/>
      <c r="AO41" s="16"/>
      <c r="AP41" s="16"/>
      <c r="AQ41" s="159" t="s">
        <v>61</v>
      </c>
      <c r="AR41" s="160"/>
      <c r="AS41" s="29"/>
      <c r="AT41" s="47" t="s">
        <v>33</v>
      </c>
      <c r="AU41" s="48">
        <v>30</v>
      </c>
      <c r="AV41" s="89"/>
    </row>
    <row r="42" spans="3:48" ht="15.75" customHeight="1" thickBot="1">
      <c r="C42" s="79"/>
      <c r="D42" s="29"/>
      <c r="E42" s="66" t="s">
        <v>11</v>
      </c>
      <c r="F42" s="182">
        <f t="shared" si="25"/>
        <v>0</v>
      </c>
      <c r="G42" s="182"/>
      <c r="H42" s="178"/>
      <c r="I42" s="179"/>
      <c r="J42" s="70"/>
      <c r="K42" s="70"/>
      <c r="L42" s="70"/>
      <c r="M42" s="145">
        <f t="shared" si="29"/>
        <v>1E-12</v>
      </c>
      <c r="N42" s="145"/>
      <c r="O42" s="70"/>
      <c r="P42" s="70"/>
      <c r="Q42" s="70"/>
      <c r="R42" s="187"/>
      <c r="S42" s="188"/>
      <c r="T42" s="71"/>
      <c r="U42" s="70"/>
      <c r="V42" s="70"/>
      <c r="W42" s="192">
        <f t="shared" si="26"/>
        <v>1E-11</v>
      </c>
      <c r="X42" s="192"/>
      <c r="Y42" s="70"/>
      <c r="Z42" s="70"/>
      <c r="AA42" s="70"/>
      <c r="AB42" s="182">
        <f t="shared" si="27"/>
        <v>0</v>
      </c>
      <c r="AC42" s="182"/>
      <c r="AD42" s="71"/>
      <c r="AE42" s="70"/>
      <c r="AF42" s="70"/>
      <c r="AG42" s="182">
        <f t="shared" si="28"/>
        <v>0</v>
      </c>
      <c r="AH42" s="182"/>
      <c r="AI42" s="70"/>
      <c r="AJ42" s="70"/>
      <c r="AK42" s="70"/>
      <c r="AL42" s="213">
        <f t="shared" si="24"/>
        <v>0</v>
      </c>
      <c r="AM42" s="213"/>
      <c r="AN42" s="35"/>
      <c r="AO42" s="35"/>
      <c r="AP42" s="35"/>
      <c r="AQ42" s="204">
        <f>SUM(AG31:AH42)</f>
        <v>0</v>
      </c>
      <c r="AR42" s="205"/>
      <c r="AS42" s="29"/>
      <c r="AT42" s="47" t="s">
        <v>34</v>
      </c>
      <c r="AU42" s="48">
        <v>31</v>
      </c>
      <c r="AV42" s="89"/>
    </row>
    <row r="43" spans="4:48" ht="12.75">
      <c r="D43" s="29"/>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29"/>
      <c r="AT43" s="29"/>
      <c r="AU43" s="29"/>
      <c r="AV43" s="16"/>
    </row>
    <row r="44" spans="4:48" ht="12.75">
      <c r="D44" s="29"/>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29"/>
      <c r="AT44" s="29"/>
      <c r="AU44" s="29"/>
      <c r="AV44" s="16"/>
    </row>
    <row r="45" spans="5:48" ht="12.75">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sheetData>
  <sheetProtection password="D320" sheet="1" objects="1" scenarios="1"/>
  <mergeCells count="182">
    <mergeCell ref="W6:X6"/>
    <mergeCell ref="E8:G8"/>
    <mergeCell ref="AL41:AM41"/>
    <mergeCell ref="AL42:AM42"/>
    <mergeCell ref="AL33:AM33"/>
    <mergeCell ref="AL34:AM34"/>
    <mergeCell ref="AL35:AM35"/>
    <mergeCell ref="AL36:AM36"/>
    <mergeCell ref="AL29:AM29"/>
    <mergeCell ref="AL30:AM30"/>
    <mergeCell ref="AQ29:AR29"/>
    <mergeCell ref="AQ42:AR42"/>
    <mergeCell ref="AQ35:AR35"/>
    <mergeCell ref="AL37:AM37"/>
    <mergeCell ref="AQ41:AR41"/>
    <mergeCell ref="AQ37:AR37"/>
    <mergeCell ref="AL38:AM38"/>
    <mergeCell ref="AL39:AM39"/>
    <mergeCell ref="AL40:AM40"/>
    <mergeCell ref="AQ40:AR40"/>
    <mergeCell ref="AL31:AM31"/>
    <mergeCell ref="AL32:AM32"/>
    <mergeCell ref="AG40:AH40"/>
    <mergeCell ref="AG41:AH41"/>
    <mergeCell ref="AG32:AH32"/>
    <mergeCell ref="AG33:AH33"/>
    <mergeCell ref="AG34:AH34"/>
    <mergeCell ref="AG35:AH35"/>
    <mergeCell ref="AB41:AC41"/>
    <mergeCell ref="AB42:AC42"/>
    <mergeCell ref="AG42:AH42"/>
    <mergeCell ref="AG36:AH36"/>
    <mergeCell ref="AG37:AH37"/>
    <mergeCell ref="AG38:AH38"/>
    <mergeCell ref="AG39:AH39"/>
    <mergeCell ref="AB35:AC35"/>
    <mergeCell ref="AB36:AC36"/>
    <mergeCell ref="AB37:AC37"/>
    <mergeCell ref="AB38:AC38"/>
    <mergeCell ref="AB39:AC39"/>
    <mergeCell ref="AB40:AC40"/>
    <mergeCell ref="W42:X42"/>
    <mergeCell ref="M29:X29"/>
    <mergeCell ref="AB29:AH29"/>
    <mergeCell ref="AB30:AC30"/>
    <mergeCell ref="AB31:AC31"/>
    <mergeCell ref="AB32:AC32"/>
    <mergeCell ref="AB33:AC33"/>
    <mergeCell ref="AB34:AC34"/>
    <mergeCell ref="W38:X38"/>
    <mergeCell ref="W39:X39"/>
    <mergeCell ref="W31:X31"/>
    <mergeCell ref="W32:X32"/>
    <mergeCell ref="W33:X33"/>
    <mergeCell ref="W34:X34"/>
    <mergeCell ref="W35:X35"/>
    <mergeCell ref="W36:X36"/>
    <mergeCell ref="R38:S38"/>
    <mergeCell ref="R39:S39"/>
    <mergeCell ref="W40:X40"/>
    <mergeCell ref="R40:S40"/>
    <mergeCell ref="W41:X41"/>
    <mergeCell ref="W37:X37"/>
    <mergeCell ref="R36:S36"/>
    <mergeCell ref="R37:S37"/>
    <mergeCell ref="AG30:AH30"/>
    <mergeCell ref="AG31:AH31"/>
    <mergeCell ref="AB11:AF11"/>
    <mergeCell ref="AB13:AF13"/>
    <mergeCell ref="AG11:AK11"/>
    <mergeCell ref="AG12:AK12"/>
    <mergeCell ref="AG28:AH28"/>
    <mergeCell ref="W30:X30"/>
    <mergeCell ref="R30:S30"/>
    <mergeCell ref="R31:S31"/>
    <mergeCell ref="R32:S32"/>
    <mergeCell ref="R33:S33"/>
    <mergeCell ref="R34:S34"/>
    <mergeCell ref="R35:S35"/>
    <mergeCell ref="M39:N39"/>
    <mergeCell ref="M40:N40"/>
    <mergeCell ref="M41:N41"/>
    <mergeCell ref="M42:N42"/>
    <mergeCell ref="R41:S41"/>
    <mergeCell ref="R42:S42"/>
    <mergeCell ref="M33:N33"/>
    <mergeCell ref="M34:N34"/>
    <mergeCell ref="M35:N35"/>
    <mergeCell ref="M36:N36"/>
    <mergeCell ref="M37:N37"/>
    <mergeCell ref="M38:N38"/>
    <mergeCell ref="E29:E30"/>
    <mergeCell ref="M30:N30"/>
    <mergeCell ref="M31:N31"/>
    <mergeCell ref="F31:G31"/>
    <mergeCell ref="F29:G29"/>
    <mergeCell ref="M32:N32"/>
    <mergeCell ref="F41:G41"/>
    <mergeCell ref="F42:G42"/>
    <mergeCell ref="H37:I37"/>
    <mergeCell ref="H41:I41"/>
    <mergeCell ref="H42:I42"/>
    <mergeCell ref="H38:I38"/>
    <mergeCell ref="H39:I39"/>
    <mergeCell ref="H40:I40"/>
    <mergeCell ref="F39:G39"/>
    <mergeCell ref="H29:I29"/>
    <mergeCell ref="H31:I31"/>
    <mergeCell ref="H32:I32"/>
    <mergeCell ref="H33:I33"/>
    <mergeCell ref="H35:I35"/>
    <mergeCell ref="F40:G40"/>
    <mergeCell ref="H36:I36"/>
    <mergeCell ref="H30:I30"/>
    <mergeCell ref="M11:Q11"/>
    <mergeCell ref="M12:Q12"/>
    <mergeCell ref="H11:L11"/>
    <mergeCell ref="M10:Q10"/>
    <mergeCell ref="M13:Q13"/>
    <mergeCell ref="H12:L12"/>
    <mergeCell ref="H10:L10"/>
    <mergeCell ref="H34:I34"/>
    <mergeCell ref="AL12:AP12"/>
    <mergeCell ref="AB12:AF12"/>
    <mergeCell ref="AG10:AK10"/>
    <mergeCell ref="E13:G13"/>
    <mergeCell ref="AT29:AT30"/>
    <mergeCell ref="AU29:AU30"/>
    <mergeCell ref="R13:V13"/>
    <mergeCell ref="W13:AA13"/>
    <mergeCell ref="AL13:AP13"/>
    <mergeCell ref="H13:L13"/>
    <mergeCell ref="AQ13:AR13"/>
    <mergeCell ref="AG13:AK13"/>
    <mergeCell ref="E12:G12"/>
    <mergeCell ref="W11:AA11"/>
    <mergeCell ref="W12:AA12"/>
    <mergeCell ref="E10:G10"/>
    <mergeCell ref="E11:G11"/>
    <mergeCell ref="R10:V10"/>
    <mergeCell ref="R11:V11"/>
    <mergeCell ref="R12:V12"/>
    <mergeCell ref="W10:AA10"/>
    <mergeCell ref="F32:G32"/>
    <mergeCell ref="F33:G33"/>
    <mergeCell ref="F30:G30"/>
    <mergeCell ref="AQ38:AR38"/>
    <mergeCell ref="AQ30:AR30"/>
    <mergeCell ref="F34:G34"/>
    <mergeCell ref="F35:G35"/>
    <mergeCell ref="F36:G36"/>
    <mergeCell ref="F37:G37"/>
    <mergeCell ref="F38:G38"/>
    <mergeCell ref="AL11:AP11"/>
    <mergeCell ref="H7:V7"/>
    <mergeCell ref="W7:X7"/>
    <mergeCell ref="W8:X8"/>
    <mergeCell ref="H8:V8"/>
    <mergeCell ref="H9:I9"/>
    <mergeCell ref="M9:N9"/>
    <mergeCell ref="R9:S9"/>
    <mergeCell ref="W9:X9"/>
    <mergeCell ref="AL9:AM9"/>
    <mergeCell ref="AQ11:AR11"/>
    <mergeCell ref="H28:I28"/>
    <mergeCell ref="M28:N28"/>
    <mergeCell ref="R28:S28"/>
    <mergeCell ref="AL28:AM28"/>
    <mergeCell ref="AQ28:AR28"/>
    <mergeCell ref="W28:X28"/>
    <mergeCell ref="AB28:AC28"/>
    <mergeCell ref="AQ12:AR12"/>
    <mergeCell ref="AQ33:AR33"/>
    <mergeCell ref="AB6:AR6"/>
    <mergeCell ref="AB7:AR7"/>
    <mergeCell ref="AB8:AR8"/>
    <mergeCell ref="AB10:AF10"/>
    <mergeCell ref="AQ10:AR10"/>
    <mergeCell ref="AQ9:AR9"/>
    <mergeCell ref="AL10:AP10"/>
    <mergeCell ref="AB9:AC9"/>
    <mergeCell ref="AG9:AH9"/>
  </mergeCells>
  <conditionalFormatting sqref="AS15:AV27 H15:AR26">
    <cfRule type="cellIs" priority="1" dxfId="2" operator="equal" stopIfTrue="1">
      <formula>0</formula>
    </cfRule>
  </conditionalFormatting>
  <conditionalFormatting sqref="W31:X42">
    <cfRule type="cellIs" priority="2" dxfId="1" operator="greaterThan" stopIfTrue="1">
      <formula>24</formula>
    </cfRule>
  </conditionalFormatting>
  <conditionalFormatting sqref="M31:N42">
    <cfRule type="cellIs" priority="3" dxfId="0" operator="greaterThan" stopIfTrue="1">
      <formula>720</formula>
    </cfRule>
  </conditionalFormatting>
  <dataValidations count="17">
    <dataValidation allowBlank="1" showInputMessage="1" showErrorMessage="1" promptTitle="Coeficiente de Cultura (kc)" sqref="AL15:AL26 AB15:AB26 AG15:AG26 AQ15:AQ26 R15:R26 W15:W26 M15:M26 H15:H26"/>
    <dataValidation allowBlank="1" showErrorMessage="1" prompt="Ks-Coeficiente de molhamento da superfície do solo pela irrigação (aspersão e pivô : 1; localizada: 0,3 a 1,0);" sqref="AR14"/>
    <dataValidation allowBlank="1" showInputMessage="1" showErrorMessage="1" promptTitle="Etc  (mm)" prompt="Evapotranspiração da cultura&#10;Etc  =  kc *ks* Etr" sqref="T14 Y14 AD14 J14 AS14 AI14 AN14 O14"/>
    <dataValidation allowBlank="1" showInputMessage="1" showErrorMessage="1" prompt="&#10;" sqref="AV11"/>
    <dataValidation allowBlank="1" showInputMessage="1" showErrorMessage="1" promptTitle="Informações cadastrais." prompt="OBS: Não são interferem nos  cálculos da planilha." sqref="AV7:AV8"/>
    <dataValidation allowBlank="1" showErrorMessage="1" sqref="Y7 W7:W8 E7:E8 H7:H8 F7:G7 M11:Q11 AG10:AK10"/>
    <dataValidation type="whole" allowBlank="1" showInputMessage="1" showErrorMessage="1" errorTitle="Atenção!" error="O valor deverá ser entre 0 e 28." sqref="R32:S32">
      <formula1>0</formula1>
      <formula2>28</formula2>
    </dataValidation>
    <dataValidation type="whole" allowBlank="1" showInputMessage="1" showErrorMessage="1" sqref="R36:S36">
      <formula1>0</formula1>
      <formula2>30</formula2>
    </dataValidation>
    <dataValidation type="whole" allowBlank="1" showInputMessage="1" showErrorMessage="1" errorTitle="O valor deverá ser entre 0 e 31." sqref="R33:S33">
      <formula1>0</formula1>
      <formula2>31</formula2>
    </dataValidation>
    <dataValidation type="whole" allowBlank="1" showInputMessage="1" showErrorMessage="1" errorTitle="Atenção!" error="O valor deverá ser entre 0 e 31." sqref="R31:S31 R38:S38 R35:S35 R42:S42">
      <formula1>0</formula1>
      <formula2>31</formula2>
    </dataValidation>
    <dataValidation type="whole" allowBlank="1" showInputMessage="1" showErrorMessage="1" errorTitle="Atenção!" error="O valor deverá ser entre 0 e 30." sqref="R34:S34 R37:S37">
      <formula1>0</formula1>
      <formula2>31</formula2>
    </dataValidation>
    <dataValidation type="whole" allowBlank="1" showInputMessage="1" showErrorMessage="1" errorTitle="Atenção!" error="O valor deverá ser entre 0 e 30." sqref="R39:S39 R41:S41">
      <formula1>0</formula1>
      <formula2>30</formula2>
    </dataValidation>
    <dataValidation type="whole" allowBlank="1" showInputMessage="1" showErrorMessage="1" errorTitle="Atenção!" error="O valor deverá ser entre 0 e 31." sqref="R40:S40">
      <formula1>0</formula1>
      <formula2>30</formula2>
    </dataValidation>
    <dataValidation allowBlank="1" showInputMessage="1" showErrorMessage="1" prompt="&#10;" sqref="AV10"/>
    <dataValidation allowBlank="1" showErrorMessage="1" prompt="&#10;    &#10;" sqref="H12:L12 M12:Q12 R12:V12 W12:AA12 AB12:AF12 AG12:AK12"/>
    <dataValidation allowBlank="1" showErrorMessage="1" prompt="&#10;    &#10;" sqref="AL12:AP12"/>
    <dataValidation allowBlank="1" showErrorMessage="1" prompt="&#10;" sqref="H11:L11 M10:Q10 W10:AA10 W11:AA11 AB10:AF10 AG11:AK11"/>
  </dataValidations>
  <printOptions horizontalCentered="1" verticalCentered="1"/>
  <pageMargins left="0.7874015748031497" right="0.5905511811023623" top="0.4724409448818898" bottom="0.4330708661417323" header="0.35433070866141736" footer="0.31496062992125984"/>
  <pageSetup fitToHeight="1" fitToWidth="1" horizontalDpi="300" verticalDpi="300" orientation="landscape" scale="80" r:id="rId4"/>
  <headerFooter alignWithMargins="0">
    <oddHeader>&amp;R&amp;"Arial,Negrito"&amp;D</oddHeader>
    <oddFooter>&amp;R&amp;D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Esalq-Usp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Joao Pozzebon</dc:creator>
  <cp:keywords/>
  <dc:description/>
  <cp:lastModifiedBy>Cleciani Comelli</cp:lastModifiedBy>
  <cp:lastPrinted>2005-07-13T18:10:13Z</cp:lastPrinted>
  <dcterms:created xsi:type="dcterms:W3CDTF">2002-07-08T02:01:11Z</dcterms:created>
  <dcterms:modified xsi:type="dcterms:W3CDTF">2017-08-09T20:45:13Z</dcterms:modified>
  <cp:category/>
  <cp:version/>
  <cp:contentType/>
  <cp:contentStatus/>
</cp:coreProperties>
</file>